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OneDrive - Tremco Inc\Documents\Toxement\Ayudas de Cálculo\Actualización 2020\AYUDAS FINALES\"/>
    </mc:Choice>
  </mc:AlternateContent>
  <workbookProtection workbookAlgorithmName="SHA-512" workbookHashValue="n6Ec+m1UPJcSMmVEEpYXavSGD34Ir7iMOZrH4MnMyydn5TwWxplyqxTA396QWD3EQIck23fHX9oU2XEsVJwLrA==" workbookSaltValue="TTSKZeWkJ1RG51K6YQgQ0g==" workbookSpinCount="100000" lockStructure="1"/>
  <bookViews>
    <workbookView xWindow="28680" yWindow="-120" windowWidth="29040" windowHeight="15840"/>
  </bookViews>
  <sheets>
    <sheet name="TOC ARMADURA 6037" sheetId="1" r:id="rId1"/>
  </sheets>
  <definedNames>
    <definedName name="_xlnm.Print_Area" localSheetId="0">'TOC ARMADURA 6037'!$B$1:$L$30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1" i="1" l="1"/>
  <c r="G7" i="1" l="1"/>
  <c r="L7" i="1" s="1"/>
  <c r="F7" i="1"/>
  <c r="T6" i="1"/>
  <c r="T8" i="1" s="1"/>
  <c r="O7" i="1"/>
  <c r="O12" i="1"/>
  <c r="O9" i="1"/>
  <c r="O10" i="1"/>
  <c r="O8" i="1"/>
  <c r="T7" i="1" l="1"/>
</calcChain>
</file>

<file path=xl/sharedStrings.xml><?xml version="1.0" encoding="utf-8"?>
<sst xmlns="http://schemas.openxmlformats.org/spreadsheetml/2006/main" count="43" uniqueCount="34">
  <si>
    <t>PRODUCTO</t>
  </si>
  <si>
    <t>DESCRIPCIÓN</t>
  </si>
  <si>
    <t>PRESENTACIONES</t>
  </si>
  <si>
    <t>CANTIDADES REQUERIDAS</t>
  </si>
  <si>
    <t>TOC ARMADURA 6037</t>
  </si>
  <si>
    <t>Recubrimiento anticorrosivo para armaduras</t>
  </si>
  <si>
    <t>RENDIMIENTOS</t>
  </si>
  <si>
    <t>CANTIDAD REQUERIDA</t>
  </si>
  <si>
    <t>SUPERFICIE LISA</t>
  </si>
  <si>
    <t>SUPERFICIE CORRUGADA</t>
  </si>
  <si>
    <t>ELEMENTO A PROTEGER</t>
  </si>
  <si>
    <t>kg</t>
  </si>
  <si>
    <t>UNIDAD</t>
  </si>
  <si>
    <t>m2</t>
  </si>
  <si>
    <t>METROS A PROTEGER</t>
  </si>
  <si>
    <t>CLIMA</t>
  </si>
  <si>
    <t>CALIDO</t>
  </si>
  <si>
    <t>FRIO</t>
  </si>
  <si>
    <t xml:space="preserve">Seleccione de la lista el elemento a proteger y digite los metros </t>
  </si>
  <si>
    <t xml:space="preserve">IMPORTANTE </t>
  </si>
  <si>
    <t>HOJAS TECNICAS</t>
  </si>
  <si>
    <t>ASESORIA TÉCNICA</t>
  </si>
  <si>
    <t>VERSION JUNIO 2020</t>
  </si>
  <si>
    <t>http://www.toxement.com.co/media/4514/toc-armadura-6037.pdf</t>
  </si>
  <si>
    <t>TIPO DE CLIMA DEL LUGAR DE APLICACIÓN</t>
  </si>
  <si>
    <t>* Los rendimientos aquí consignados son consumos teóricos y promediados, sin embargo estos pueden presentar variaciones de acuerdo a la porosidad de la superficie y/o otras condiciones de la aplicación</t>
  </si>
  <si>
    <t>Para mayor información sobre nuestros productos o una cotización de los mismos, puede comunicarse con su asesor de confianza, o a nuestra línea de atención al cliente (1) 8698787 o escribirnos al correo atencioncliente@euclidchemical.com.co</t>
  </si>
  <si>
    <t>m</t>
  </si>
  <si>
    <t xml:space="preserve">VARILLA LISA DE 1/2" </t>
  </si>
  <si>
    <t xml:space="preserve">VARILLA CORRUGADA DE 1/2" </t>
  </si>
  <si>
    <t xml:space="preserve">VARILLA LISA DE 1" </t>
  </si>
  <si>
    <t xml:space="preserve">VARILLA DE CORRUGADA 1" </t>
  </si>
  <si>
    <t>DOSIFICACIÓN( kg/x)</t>
  </si>
  <si>
    <t>Seleccione el tipo de clima y la presentación de las listas desplegables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</si>
</sst>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color theme="0"/>
      <name val="Century Gothic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b/>
      <sz val="11"/>
      <name val="Century Gothic"/>
      <family val="2"/>
    </font>
    <font>
      <b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1D823E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1" fillId="0" borderId="0" xfId="0" applyFont="1" applyProtection="1"/>
    <xf numFmtId="0" fontId="1" fillId="2" borderId="3" xfId="0" applyFont="1" applyFill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5" fillId="0" borderId="0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2" fontId="1" fillId="0" borderId="0" xfId="0" applyNumberFormat="1" applyFont="1" applyProtection="1"/>
    <xf numFmtId="0" fontId="5" fillId="3" borderId="6" xfId="0" applyFont="1" applyFill="1" applyBorder="1" applyAlignment="1">
      <alignment horizontal="left" vertical="center" wrapText="1"/>
    </xf>
    <xf numFmtId="2" fontId="5" fillId="3" borderId="11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2" fontId="7" fillId="4" borderId="6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Protection="1"/>
    <xf numFmtId="0" fontId="1" fillId="0" borderId="2" xfId="0" applyFont="1" applyBorder="1" applyProtection="1"/>
    <xf numFmtId="0" fontId="1" fillId="0" borderId="8" xfId="0" applyFont="1" applyBorder="1" applyProtection="1"/>
    <xf numFmtId="0" fontId="1" fillId="0" borderId="0" xfId="0" applyFont="1" applyBorder="1" applyProtection="1"/>
    <xf numFmtId="0" fontId="1" fillId="0" borderId="14" xfId="0" applyFont="1" applyBorder="1" applyProtection="1"/>
    <xf numFmtId="0" fontId="1" fillId="0" borderId="3" xfId="0" applyFont="1" applyBorder="1" applyProtection="1"/>
    <xf numFmtId="2" fontId="1" fillId="0" borderId="0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2" fontId="1" fillId="0" borderId="5" xfId="0" applyNumberFormat="1" applyFont="1" applyBorder="1" applyProtection="1"/>
    <xf numFmtId="0" fontId="1" fillId="0" borderId="10" xfId="0" applyFont="1" applyBorder="1" applyProtection="1"/>
    <xf numFmtId="0" fontId="3" fillId="0" borderId="5" xfId="0" applyFont="1" applyFill="1" applyBorder="1" applyAlignment="1" applyProtection="1">
      <alignment horizontal="center" vertical="center" wrapText="1"/>
    </xf>
    <xf numFmtId="0" fontId="1" fillId="0" borderId="7" xfId="0" applyFont="1" applyBorder="1" applyProtection="1"/>
    <xf numFmtId="2" fontId="1" fillId="0" borderId="7" xfId="0" applyNumberFormat="1" applyFont="1" applyBorder="1" applyProtection="1"/>
    <xf numFmtId="0" fontId="13" fillId="7" borderId="7" xfId="0" applyFont="1" applyFill="1" applyBorder="1" applyProtection="1"/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right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/>
    </xf>
    <xf numFmtId="0" fontId="12" fillId="2" borderId="11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left" vertical="top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14" xfId="0" applyFont="1" applyFill="1" applyBorder="1" applyAlignment="1" applyProtection="1">
      <alignment horizontal="left" vertical="center" wrapText="1"/>
    </xf>
    <xf numFmtId="0" fontId="11" fillId="0" borderId="3" xfId="1" applyBorder="1" applyAlignment="1" applyProtection="1">
      <alignment horizontal="left" vertical="top"/>
      <protection locked="0"/>
    </xf>
    <xf numFmtId="0" fontId="11" fillId="0" borderId="0" xfId="1" applyBorder="1" applyAlignment="1" applyProtection="1">
      <alignment horizontal="left" vertical="top"/>
      <protection locked="0"/>
    </xf>
    <xf numFmtId="0" fontId="11" fillId="0" borderId="14" xfId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14" fillId="6" borderId="13" xfId="0" applyFont="1" applyFill="1" applyBorder="1" applyAlignment="1" applyProtection="1">
      <alignment horizontal="left" vertical="center" wrapText="1"/>
    </xf>
    <xf numFmtId="0" fontId="14" fillId="6" borderId="12" xfId="0" applyFont="1" applyFill="1" applyBorder="1" applyAlignment="1" applyProtection="1">
      <alignment horizontal="left" vertical="center" wrapText="1"/>
    </xf>
    <xf numFmtId="0" fontId="14" fillId="6" borderId="11" xfId="0" applyFont="1" applyFill="1" applyBorder="1" applyAlignment="1" applyProtection="1">
      <alignment horizontal="left" vertical="center" wrapText="1"/>
    </xf>
    <xf numFmtId="0" fontId="14" fillId="6" borderId="5" xfId="0" applyFont="1" applyFill="1" applyBorder="1" applyAlignment="1" applyProtection="1">
      <alignment horizontal="left" vertical="center" wrapText="1"/>
    </xf>
    <xf numFmtId="0" fontId="14" fillId="6" borderId="10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33217</xdr:colOff>
      <xdr:row>20</xdr:row>
      <xdr:rowOff>32564</xdr:rowOff>
    </xdr:from>
    <xdr:to>
      <xdr:col>12</xdr:col>
      <xdr:colOff>1060</xdr:colOff>
      <xdr:row>29</xdr:row>
      <xdr:rowOff>142499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50" y="10141764"/>
          <a:ext cx="12302718" cy="2605485"/>
        </a:xfrm>
        <a:prstGeom prst="rect">
          <a:avLst/>
        </a:prstGeom>
      </xdr:spPr>
    </xdr:pic>
    <xdr:clientData/>
  </xdr:twoCellAnchor>
  <xdr:twoCellAnchor editAs="oneCell">
    <xdr:from>
      <xdr:col>1</xdr:col>
      <xdr:colOff>976</xdr:colOff>
      <xdr:row>0</xdr:row>
      <xdr:rowOff>0</xdr:rowOff>
    </xdr:from>
    <xdr:to>
      <xdr:col>12</xdr:col>
      <xdr:colOff>0</xdr:colOff>
      <xdr:row>2</xdr:row>
      <xdr:rowOff>486833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59" y="0"/>
          <a:ext cx="12334958" cy="2254250"/>
        </a:xfrm>
        <a:prstGeom prst="rect">
          <a:avLst/>
        </a:prstGeom>
      </xdr:spPr>
    </xdr:pic>
    <xdr:clientData/>
  </xdr:twoCellAnchor>
  <xdr:twoCellAnchor editAs="oneCell">
    <xdr:from>
      <xdr:col>2</xdr:col>
      <xdr:colOff>1058333</xdr:colOff>
      <xdr:row>9</xdr:row>
      <xdr:rowOff>163484</xdr:rowOff>
    </xdr:from>
    <xdr:to>
      <xdr:col>8</xdr:col>
      <xdr:colOff>743768</xdr:colOff>
      <xdr:row>11</xdr:row>
      <xdr:rowOff>30772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2436" y="5927330"/>
          <a:ext cx="5994729" cy="797157"/>
        </a:xfrm>
        <a:prstGeom prst="rect">
          <a:avLst/>
        </a:prstGeom>
      </xdr:spPr>
    </xdr:pic>
    <xdr:clientData/>
  </xdr:twoCellAnchor>
  <xdr:twoCellAnchor editAs="oneCell">
    <xdr:from>
      <xdr:col>2</xdr:col>
      <xdr:colOff>2062936</xdr:colOff>
      <xdr:row>11</xdr:row>
      <xdr:rowOff>230188</xdr:rowOff>
    </xdr:from>
    <xdr:to>
      <xdr:col>8</xdr:col>
      <xdr:colOff>111126</xdr:colOff>
      <xdr:row>11</xdr:row>
      <xdr:rowOff>658854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50499" y="6937376"/>
          <a:ext cx="4342627" cy="422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xement.com.co/media/4514/toc-armadura-60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showGridLines="0" showRowColHeaders="0" tabSelected="1" zoomScale="80" zoomScaleNormal="80" zoomScalePageLayoutView="78" workbookViewId="0">
      <selection activeCell="F7" sqref="F7"/>
    </sheetView>
  </sheetViews>
  <sheetFormatPr baseColWidth="10" defaultColWidth="0" defaultRowHeight="16.5" zeroHeight="1" x14ac:dyDescent="0.3"/>
  <cols>
    <col min="1" max="1" width="1" style="4" customWidth="1"/>
    <col min="2" max="2" width="28.85546875" style="4" customWidth="1"/>
    <col min="3" max="3" width="29.85546875" style="4" customWidth="1"/>
    <col min="4" max="4" width="20.28515625" style="4" customWidth="1"/>
    <col min="5" max="5" width="10.140625" style="4" customWidth="1"/>
    <col min="6" max="6" width="11.28515625" style="4" customWidth="1"/>
    <col min="7" max="7" width="8.42578125" style="4" customWidth="1"/>
    <col min="8" max="8" width="10.140625" style="4" customWidth="1"/>
    <col min="9" max="9" width="20.140625" style="11" customWidth="1"/>
    <col min="10" max="10" width="8.5703125" style="4" customWidth="1"/>
    <col min="11" max="11" width="9.42578125" style="4" customWidth="1"/>
    <col min="12" max="12" width="20" style="4" customWidth="1"/>
    <col min="13" max="13" width="2.5703125" style="4" customWidth="1"/>
    <col min="14" max="14" width="30.42578125" style="4" hidden="1" customWidth="1"/>
    <col min="15" max="15" width="22.5703125" style="4" hidden="1" customWidth="1"/>
    <col min="16" max="19" width="11.42578125" style="4" hidden="1" customWidth="1"/>
    <col min="20" max="16384" width="7.140625" style="4" hidden="1"/>
  </cols>
  <sheetData>
    <row r="1" spans="1:20" ht="16.350000000000001" customHeight="1" x14ac:dyDescent="0.3">
      <c r="A1" s="1"/>
      <c r="B1" s="1"/>
      <c r="C1" s="2"/>
      <c r="D1" s="2"/>
      <c r="E1" s="2"/>
      <c r="F1" s="2"/>
      <c r="G1" s="2"/>
      <c r="H1" s="2"/>
      <c r="I1" s="21"/>
      <c r="J1" s="2"/>
      <c r="K1" s="22"/>
      <c r="L1" s="23"/>
    </row>
    <row r="2" spans="1:20" ht="123" customHeight="1" x14ac:dyDescent="0.3">
      <c r="A2" s="5"/>
      <c r="B2" s="66"/>
      <c r="C2" s="67"/>
      <c r="D2" s="6"/>
      <c r="E2" s="6"/>
      <c r="F2" s="6"/>
      <c r="G2" s="6"/>
      <c r="H2" s="6"/>
      <c r="I2" s="7"/>
      <c r="J2" s="6"/>
      <c r="K2" s="24"/>
      <c r="L2" s="25"/>
    </row>
    <row r="3" spans="1:20" ht="40.5" customHeight="1" thickBot="1" x14ac:dyDescent="0.35">
      <c r="A3" s="5"/>
      <c r="B3" s="28"/>
      <c r="C3" s="29"/>
      <c r="D3" s="29"/>
      <c r="E3" s="29"/>
      <c r="F3" s="29"/>
      <c r="G3" s="29"/>
      <c r="H3" s="29"/>
      <c r="I3" s="30"/>
      <c r="J3" s="32"/>
      <c r="K3" s="29"/>
      <c r="L3" s="31"/>
    </row>
    <row r="4" spans="1:20" ht="21" customHeight="1" thickBot="1" x14ac:dyDescent="0.35">
      <c r="A4" s="5"/>
      <c r="B4" s="68"/>
      <c r="C4" s="69"/>
      <c r="D4" s="69"/>
      <c r="E4" s="69"/>
      <c r="F4" s="69"/>
      <c r="G4" s="69"/>
      <c r="H4" s="69"/>
      <c r="I4" s="69"/>
      <c r="J4" s="9"/>
      <c r="K4" s="24"/>
      <c r="L4" s="25"/>
    </row>
    <row r="5" spans="1:20" ht="57" customHeight="1" thickBot="1" x14ac:dyDescent="0.35">
      <c r="A5" s="5"/>
      <c r="B5" s="76" t="s">
        <v>0</v>
      </c>
      <c r="C5" s="72" t="s">
        <v>1</v>
      </c>
      <c r="D5" s="18" t="s">
        <v>10</v>
      </c>
      <c r="E5" s="59" t="s">
        <v>14</v>
      </c>
      <c r="F5" s="60"/>
      <c r="G5" s="72" t="s">
        <v>7</v>
      </c>
      <c r="H5" s="73"/>
      <c r="I5" s="19" t="s">
        <v>24</v>
      </c>
      <c r="J5" s="70" t="s">
        <v>2</v>
      </c>
      <c r="K5" s="71"/>
      <c r="L5" s="20" t="s">
        <v>3</v>
      </c>
      <c r="M5" s="8"/>
    </row>
    <row r="6" spans="1:20" ht="26.45" customHeight="1" thickBot="1" x14ac:dyDescent="0.35">
      <c r="A6" s="3"/>
      <c r="B6" s="77"/>
      <c r="C6" s="74"/>
      <c r="D6" s="61" t="s">
        <v>18</v>
      </c>
      <c r="E6" s="62"/>
      <c r="F6" s="63"/>
      <c r="G6" s="74"/>
      <c r="H6" s="75"/>
      <c r="I6" s="64" t="s">
        <v>33</v>
      </c>
      <c r="J6" s="64"/>
      <c r="K6" s="64"/>
      <c r="L6" s="65"/>
      <c r="M6" s="8"/>
      <c r="N6" s="35" t="s">
        <v>10</v>
      </c>
      <c r="O6" s="35" t="s">
        <v>32</v>
      </c>
      <c r="P6" s="35" t="s">
        <v>12</v>
      </c>
      <c r="Q6" s="35" t="s">
        <v>15</v>
      </c>
      <c r="R6" s="35" t="s">
        <v>2</v>
      </c>
      <c r="S6" s="35"/>
      <c r="T6" s="35" t="str">
        <f>I7</f>
        <v>FRIO</v>
      </c>
    </row>
    <row r="7" spans="1:20" ht="63.6" customHeight="1" thickBot="1" x14ac:dyDescent="0.35">
      <c r="A7" s="3"/>
      <c r="B7" s="10" t="s">
        <v>4</v>
      </c>
      <c r="C7" s="12" t="s">
        <v>5</v>
      </c>
      <c r="D7" s="36" t="s">
        <v>31</v>
      </c>
      <c r="E7" s="37">
        <v>3456</v>
      </c>
      <c r="F7" s="17" t="str">
        <f>VLOOKUP(D7,N7:P12,3,0)</f>
        <v>m</v>
      </c>
      <c r="G7" s="14">
        <f>VLOOKUP(D7,N7:O12,2,0)*E7</f>
        <v>838.07999999999993</v>
      </c>
      <c r="H7" s="15" t="s">
        <v>11</v>
      </c>
      <c r="I7" s="38" t="s">
        <v>17</v>
      </c>
      <c r="J7" s="39">
        <v>40</v>
      </c>
      <c r="K7" s="16" t="s">
        <v>11</v>
      </c>
      <c r="L7" s="13" t="str">
        <f>ROUNDUP(+G7/J7*1.05,0)&amp; " Unidades"</f>
        <v>22 Unidades</v>
      </c>
      <c r="M7" s="8"/>
      <c r="N7" s="33" t="s">
        <v>28</v>
      </c>
      <c r="O7" s="34">
        <f>((100+120)/2)/1000</f>
        <v>0.11</v>
      </c>
      <c r="P7" s="33" t="s">
        <v>27</v>
      </c>
      <c r="Q7" s="33" t="s">
        <v>16</v>
      </c>
      <c r="R7" s="33">
        <v>3.9</v>
      </c>
      <c r="S7" s="33">
        <v>39</v>
      </c>
      <c r="T7" s="33">
        <f>VLOOKUP(T6,$Q$7:$S$8,2,0)</f>
        <v>4</v>
      </c>
    </row>
    <row r="8" spans="1:20" ht="24.6" customHeight="1" x14ac:dyDescent="0.3">
      <c r="A8" s="3"/>
      <c r="B8" s="26"/>
      <c r="C8" s="24"/>
      <c r="D8" s="24"/>
      <c r="E8" s="24"/>
      <c r="F8" s="24"/>
      <c r="G8" s="24"/>
      <c r="H8" s="24"/>
      <c r="I8" s="27"/>
      <c r="J8" s="24"/>
      <c r="K8" s="24"/>
      <c r="L8" s="25"/>
      <c r="N8" s="33" t="s">
        <v>29</v>
      </c>
      <c r="O8" s="34">
        <f>((115+135)/2)/1000</f>
        <v>0.125</v>
      </c>
      <c r="P8" s="33" t="s">
        <v>27</v>
      </c>
      <c r="Q8" s="33" t="s">
        <v>17</v>
      </c>
      <c r="R8" s="33">
        <v>4</v>
      </c>
      <c r="S8" s="33">
        <v>40</v>
      </c>
      <c r="T8" s="33">
        <f>VLOOKUP(T6,$Q$7:$S$8,3,0)</f>
        <v>40</v>
      </c>
    </row>
    <row r="9" spans="1:20" ht="29.1" customHeight="1" x14ac:dyDescent="0.3">
      <c r="A9" s="3"/>
      <c r="B9" s="26"/>
      <c r="C9" s="43" t="s">
        <v>6</v>
      </c>
      <c r="D9" s="43"/>
      <c r="E9" s="43"/>
      <c r="F9" s="43"/>
      <c r="G9" s="43"/>
      <c r="H9" s="43"/>
      <c r="I9" s="43"/>
      <c r="J9" s="43"/>
      <c r="K9" s="24"/>
      <c r="L9" s="25"/>
      <c r="N9" s="33" t="s">
        <v>30</v>
      </c>
      <c r="O9" s="34">
        <f>((200+250)/2)/1000</f>
        <v>0.22500000000000001</v>
      </c>
      <c r="P9" s="33" t="s">
        <v>27</v>
      </c>
      <c r="Q9" s="33"/>
      <c r="R9" s="33"/>
      <c r="S9" s="33"/>
      <c r="T9" s="33"/>
    </row>
    <row r="10" spans="1:20" ht="29.1" customHeight="1" x14ac:dyDescent="0.3">
      <c r="B10" s="26"/>
      <c r="C10" s="24"/>
      <c r="D10" s="24"/>
      <c r="E10" s="24"/>
      <c r="F10" s="24"/>
      <c r="G10" s="24"/>
      <c r="H10" s="24"/>
      <c r="I10" s="27"/>
      <c r="J10" s="24"/>
      <c r="K10" s="24"/>
      <c r="L10" s="25"/>
      <c r="N10" s="33" t="s">
        <v>31</v>
      </c>
      <c r="O10" s="34">
        <f>((225+260)/2)/1000</f>
        <v>0.24249999999999999</v>
      </c>
      <c r="P10" s="33" t="s">
        <v>27</v>
      </c>
      <c r="R10" s="33"/>
      <c r="S10" s="33"/>
      <c r="T10" s="33"/>
    </row>
    <row r="11" spans="1:20" ht="45" customHeight="1" x14ac:dyDescent="0.3">
      <c r="B11" s="26"/>
      <c r="C11" s="24"/>
      <c r="D11" s="24"/>
      <c r="E11" s="24"/>
      <c r="F11" s="24"/>
      <c r="G11" s="24"/>
      <c r="H11" s="24"/>
      <c r="I11" s="27"/>
      <c r="J11" s="24"/>
      <c r="K11" s="24"/>
      <c r="L11" s="25"/>
      <c r="N11" s="33" t="s">
        <v>8</v>
      </c>
      <c r="O11" s="34">
        <f>((1000+1500)/2)/1000</f>
        <v>1.25</v>
      </c>
      <c r="P11" s="33" t="s">
        <v>13</v>
      </c>
      <c r="Q11" s="33"/>
      <c r="R11" s="33"/>
      <c r="S11" s="33"/>
      <c r="T11" s="33"/>
    </row>
    <row r="12" spans="1:20" ht="57" customHeight="1" x14ac:dyDescent="0.3">
      <c r="B12" s="26"/>
      <c r="C12" s="24"/>
      <c r="D12" s="24"/>
      <c r="E12" s="24"/>
      <c r="F12" s="24"/>
      <c r="G12" s="24"/>
      <c r="H12" s="24"/>
      <c r="I12" s="27"/>
      <c r="J12" s="24"/>
      <c r="K12" s="24"/>
      <c r="L12" s="25"/>
      <c r="N12" s="33" t="s">
        <v>9</v>
      </c>
      <c r="O12" s="34">
        <f>((1700+2000)/2)/1000</f>
        <v>1.85</v>
      </c>
      <c r="P12" s="33" t="s">
        <v>13</v>
      </c>
      <c r="Q12" s="33"/>
      <c r="R12" s="33"/>
      <c r="S12" s="33"/>
      <c r="T12" s="33"/>
    </row>
    <row r="13" spans="1:20" ht="15.6" customHeight="1" thickBot="1" x14ac:dyDescent="0.35">
      <c r="B13" s="26"/>
      <c r="C13" s="24"/>
      <c r="D13" s="24"/>
      <c r="E13" s="24"/>
      <c r="F13" s="24"/>
      <c r="G13" s="24"/>
      <c r="H13" s="24"/>
      <c r="I13" s="24"/>
      <c r="J13" s="24"/>
      <c r="K13" s="24"/>
      <c r="L13" s="25"/>
    </row>
    <row r="14" spans="1:20" ht="14.45" customHeight="1" thickBot="1" x14ac:dyDescent="0.35">
      <c r="B14" s="44" t="s">
        <v>19</v>
      </c>
      <c r="C14" s="45"/>
      <c r="D14" s="45"/>
      <c r="E14" s="45"/>
      <c r="F14" s="45"/>
      <c r="G14" s="45"/>
      <c r="H14" s="45"/>
      <c r="I14" s="45"/>
      <c r="J14" s="45"/>
      <c r="K14" s="45"/>
      <c r="L14" s="46"/>
    </row>
    <row r="15" spans="1:20" ht="33.950000000000003" customHeight="1" x14ac:dyDescent="0.3">
      <c r="B15" s="47" t="s">
        <v>25</v>
      </c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20" ht="14.45" customHeight="1" x14ac:dyDescent="0.3">
      <c r="B16" s="50" t="s">
        <v>20</v>
      </c>
      <c r="C16" s="51"/>
      <c r="D16" s="51"/>
      <c r="E16" s="51"/>
      <c r="F16" s="51"/>
      <c r="G16" s="51"/>
      <c r="H16" s="51"/>
      <c r="I16" s="51"/>
      <c r="J16" s="51"/>
      <c r="K16" s="51"/>
      <c r="L16" s="52"/>
    </row>
    <row r="17" spans="2:12" x14ac:dyDescent="0.3">
      <c r="B17" s="53" t="s">
        <v>23</v>
      </c>
      <c r="C17" s="54"/>
      <c r="D17" s="54"/>
      <c r="E17" s="54"/>
      <c r="F17" s="54"/>
      <c r="G17" s="54"/>
      <c r="H17" s="54"/>
      <c r="I17" s="54"/>
      <c r="J17" s="54"/>
      <c r="K17" s="54"/>
      <c r="L17" s="55"/>
    </row>
    <row r="18" spans="2:12" ht="29.1" customHeight="1" x14ac:dyDescent="0.3">
      <c r="B18" s="50" t="s">
        <v>21</v>
      </c>
      <c r="C18" s="51"/>
      <c r="D18" s="51"/>
      <c r="E18" s="51"/>
      <c r="F18" s="51"/>
      <c r="G18" s="51"/>
      <c r="H18" s="51"/>
      <c r="I18" s="51"/>
      <c r="J18" s="51"/>
      <c r="K18" s="51"/>
      <c r="L18" s="52"/>
    </row>
    <row r="19" spans="2:12" ht="32.1" customHeight="1" thickBot="1" x14ac:dyDescent="0.35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7"/>
      <c r="L19" s="58"/>
    </row>
    <row r="20" spans="2:12" ht="15" customHeight="1" thickBot="1" x14ac:dyDescent="0.35">
      <c r="B20" s="40" t="s">
        <v>22</v>
      </c>
      <c r="C20" s="41"/>
      <c r="D20" s="41"/>
      <c r="E20" s="41"/>
      <c r="F20" s="41"/>
      <c r="G20" s="41"/>
      <c r="H20" s="41"/>
      <c r="I20" s="41"/>
      <c r="J20" s="41"/>
      <c r="K20" s="41"/>
      <c r="L20" s="42"/>
    </row>
    <row r="21" spans="2:12" x14ac:dyDescent="0.3">
      <c r="B21" s="26"/>
      <c r="C21" s="24"/>
      <c r="D21" s="24"/>
      <c r="E21" s="24"/>
      <c r="F21" s="24"/>
      <c r="G21" s="24"/>
      <c r="H21" s="24"/>
      <c r="I21" s="27"/>
      <c r="J21" s="24"/>
      <c r="K21" s="24"/>
      <c r="L21" s="25"/>
    </row>
    <row r="22" spans="2:12" x14ac:dyDescent="0.3">
      <c r="B22" s="26"/>
      <c r="C22" s="24"/>
      <c r="D22" s="24"/>
      <c r="E22" s="24"/>
      <c r="F22" s="24"/>
      <c r="G22" s="24"/>
      <c r="H22" s="24"/>
      <c r="I22" s="27"/>
      <c r="J22" s="24"/>
      <c r="K22" s="24"/>
      <c r="L22" s="25"/>
    </row>
    <row r="23" spans="2:12" x14ac:dyDescent="0.3">
      <c r="B23" s="26"/>
      <c r="C23" s="24"/>
      <c r="D23" s="24"/>
      <c r="E23" s="24"/>
      <c r="F23" s="24"/>
      <c r="G23" s="24"/>
      <c r="H23" s="24"/>
      <c r="I23" s="27"/>
      <c r="J23" s="24"/>
      <c r="K23" s="24"/>
      <c r="L23" s="25"/>
    </row>
    <row r="24" spans="2:12" ht="44.1" customHeight="1" x14ac:dyDescent="0.3">
      <c r="B24" s="26"/>
      <c r="C24" s="24"/>
      <c r="D24" s="24"/>
      <c r="E24" s="24"/>
      <c r="F24" s="24"/>
      <c r="G24" s="24"/>
      <c r="H24" s="24"/>
      <c r="I24" s="27"/>
      <c r="J24" s="24"/>
      <c r="K24" s="24"/>
      <c r="L24" s="25"/>
    </row>
    <row r="25" spans="2:12" x14ac:dyDescent="0.3">
      <c r="B25" s="26"/>
      <c r="C25" s="24"/>
      <c r="D25" s="24"/>
      <c r="E25" s="24"/>
      <c r="F25" s="24"/>
      <c r="G25" s="24"/>
      <c r="H25" s="24"/>
      <c r="I25" s="27"/>
      <c r="J25" s="24"/>
      <c r="K25" s="24"/>
      <c r="L25" s="25"/>
    </row>
    <row r="26" spans="2:12" ht="14.45" customHeight="1" x14ac:dyDescent="0.3">
      <c r="B26" s="26"/>
      <c r="C26" s="24"/>
      <c r="D26" s="24"/>
      <c r="E26" s="24"/>
      <c r="F26" s="24"/>
      <c r="G26" s="24"/>
      <c r="H26" s="24"/>
      <c r="I26" s="27"/>
      <c r="J26" s="24"/>
      <c r="K26" s="24"/>
      <c r="L26" s="25"/>
    </row>
    <row r="27" spans="2:12" x14ac:dyDescent="0.3">
      <c r="B27" s="26"/>
      <c r="C27" s="24"/>
      <c r="D27" s="24"/>
      <c r="E27" s="24"/>
      <c r="F27" s="24"/>
      <c r="G27" s="24"/>
      <c r="H27" s="24"/>
      <c r="I27" s="27"/>
      <c r="J27" s="24"/>
      <c r="K27" s="24"/>
      <c r="L27" s="25"/>
    </row>
    <row r="28" spans="2:12" ht="57" customHeight="1" x14ac:dyDescent="0.3">
      <c r="B28" s="26"/>
      <c r="C28" s="24"/>
      <c r="D28" s="24"/>
      <c r="E28" s="24"/>
      <c r="F28" s="24"/>
      <c r="G28" s="24"/>
      <c r="H28" s="24"/>
      <c r="I28" s="27"/>
      <c r="J28" s="24"/>
      <c r="K28" s="24"/>
      <c r="L28" s="25"/>
    </row>
    <row r="29" spans="2:12" x14ac:dyDescent="0.3">
      <c r="B29" s="26"/>
      <c r="C29" s="24"/>
      <c r="D29" s="24"/>
      <c r="E29" s="24"/>
      <c r="F29" s="24"/>
      <c r="G29" s="24"/>
      <c r="H29" s="24"/>
      <c r="I29" s="27"/>
      <c r="J29" s="24"/>
      <c r="K29" s="24"/>
      <c r="L29" s="25"/>
    </row>
    <row r="30" spans="2:12" ht="17.25" thickBot="1" x14ac:dyDescent="0.35">
      <c r="B30" s="28"/>
      <c r="C30" s="29"/>
      <c r="D30" s="29"/>
      <c r="E30" s="29"/>
      <c r="F30" s="29"/>
      <c r="G30" s="29"/>
      <c r="H30" s="29"/>
      <c r="I30" s="30"/>
      <c r="J30" s="29"/>
      <c r="K30" s="29"/>
      <c r="L30" s="31"/>
    </row>
    <row r="31" spans="2:12" ht="12.6" customHeight="1" x14ac:dyDescent="0.3"/>
    <row r="32" spans="2:12" ht="45.95" hidden="1" customHeight="1" x14ac:dyDescent="0.3"/>
    <row r="33" hidden="1" x14ac:dyDescent="0.3"/>
    <row r="34" ht="14.45" hidden="1" customHeight="1" x14ac:dyDescent="0.3"/>
    <row r="35" hidden="1" x14ac:dyDescent="0.3"/>
    <row r="36" ht="65.099999999999994" hidden="1" customHeight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t="14.45" hidden="1" customHeight="1" x14ac:dyDescent="0.3"/>
    <row r="43" hidden="1" x14ac:dyDescent="0.3"/>
    <row r="44" ht="57" hidden="1" customHeight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t="57" hidden="1" customHeight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t="57" hidden="1" customHeight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t="57" hidden="1" customHeight="1" x14ac:dyDescent="0.3"/>
    <row r="69" x14ac:dyDescent="0.3"/>
  </sheetData>
  <sheetProtection algorithmName="SHA-512" hashValue="uk3oVxBY6Z1xHzWhJPlp8v4jAAl7vtTdrAnhN9vCVQIcI7F6B0kUWmJ3eXOcI0vjozQut049wzMpRD3w2xVFnQ==" saltValue="/igyBEbhZ8Sd8p8sNSxCMw==" spinCount="100000" sheet="1" objects="1" scenarios="1"/>
  <mergeCells count="17">
    <mergeCell ref="E5:F5"/>
    <mergeCell ref="D6:F6"/>
    <mergeCell ref="I6:L6"/>
    <mergeCell ref="B2:C2"/>
    <mergeCell ref="B4:I4"/>
    <mergeCell ref="J5:K5"/>
    <mergeCell ref="G5:H6"/>
    <mergeCell ref="B5:B6"/>
    <mergeCell ref="C5:C6"/>
    <mergeCell ref="B20:L20"/>
    <mergeCell ref="C9:J9"/>
    <mergeCell ref="B14:L14"/>
    <mergeCell ref="B15:L15"/>
    <mergeCell ref="B16:L16"/>
    <mergeCell ref="B17:L17"/>
    <mergeCell ref="B18:L18"/>
    <mergeCell ref="B19:L19"/>
  </mergeCells>
  <dataValidations count="4">
    <dataValidation type="list" allowBlank="1" showInputMessage="1" showErrorMessage="1" sqref="J7">
      <formula1>$T$7:$T$8</formula1>
    </dataValidation>
    <dataValidation type="list" allowBlank="1" showInputMessage="1" showErrorMessage="1" sqref="B7">
      <formula1>#REF!</formula1>
    </dataValidation>
    <dataValidation type="list" allowBlank="1" showInputMessage="1" showErrorMessage="1" sqref="D7">
      <formula1>$N$7:$N$12</formula1>
    </dataValidation>
    <dataValidation type="list" allowBlank="1" showInputMessage="1" showErrorMessage="1" sqref="I7">
      <formula1>$Q$7:$Q$8</formula1>
    </dataValidation>
  </dataValidations>
  <hyperlinks>
    <hyperlink ref="B17" r:id="rId1"/>
  </hyperlinks>
  <printOptions horizontalCentered="1"/>
  <pageMargins left="0.70866141732283472" right="0.70866141732283472" top="0.74803149606299213" bottom="0.74803149606299213" header="0.31496062992125984" footer="0.31496062992125984"/>
  <pageSetup scale="51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TOC ARMADURA 6037</vt:lpstr>
      <vt:lpstr>'TOC ARMADURA 6037'!Área_de_impresión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Heidy Lorena  Buitrago Bermudez</cp:lastModifiedBy>
  <cp:lastPrinted>2020-09-16T23:45:07Z</cp:lastPrinted>
  <dcterms:created xsi:type="dcterms:W3CDTF">2020-06-11T00:08:02Z</dcterms:created>
  <dcterms:modified xsi:type="dcterms:W3CDTF">2020-09-17T18:10:03Z</dcterms:modified>
</cp:coreProperties>
</file>