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backup1\Documents\Mercadeo 2\Para enviar a la Web\"/>
    </mc:Choice>
  </mc:AlternateContent>
  <workbookProtection workbookAlgorithmName="SHA-512" workbookHashValue="Lp9tgxTLuWNXp8mfbyTnNnFFoeMetpCS+vZp+iylZxXfeQa+EIYbqD2z2+SH5Ds70lpMfiN4FsDQvoC7gb1iqQ==" workbookSaltValue="30tITsg4wqxmTQs4HWW4ag==" workbookSpinCount="100000" lockStructure="1"/>
  <bookViews>
    <workbookView xWindow="20370" yWindow="-120" windowWidth="29040" windowHeight="15840"/>
  </bookViews>
  <sheets>
    <sheet name="DESMOLDANTES" sheetId="1" r:id="rId1"/>
  </sheets>
  <definedNames>
    <definedName name="_xlnm.Print_Area" localSheetId="0">DESMOLDANTES!$B$1:$K$27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G8" i="1"/>
  <c r="B13" i="1"/>
  <c r="U7" i="1"/>
  <c r="U8" i="1"/>
  <c r="R12" i="1"/>
  <c r="R11" i="1"/>
  <c r="R9" i="1"/>
  <c r="R13" i="1"/>
  <c r="K8" i="1"/>
  <c r="U9" i="1"/>
  <c r="D8" i="1"/>
</calcChain>
</file>

<file path=xl/sharedStrings.xml><?xml version="1.0" encoding="utf-8"?>
<sst xmlns="http://schemas.openxmlformats.org/spreadsheetml/2006/main" count="55" uniqueCount="47">
  <si>
    <t>PRODUCTO</t>
  </si>
  <si>
    <t>DESCRIPCIÓN</t>
  </si>
  <si>
    <t>RENDIMIENTO</t>
  </si>
  <si>
    <t>VALORES A CALCULAR</t>
  </si>
  <si>
    <t>PRESENTACIONES</t>
  </si>
  <si>
    <t>CANTIDADES REQUERIDAS</t>
  </si>
  <si>
    <t>DESMOLDATOC GREEN</t>
  </si>
  <si>
    <t>PRESENTACIONES DISPONIBLES</t>
  </si>
  <si>
    <t>DOSIFICACIÓN</t>
  </si>
  <si>
    <t>1. Desmoldantes</t>
  </si>
  <si>
    <t>DESMOLDATOC</t>
  </si>
  <si>
    <t>Desencofrante para formaletas</t>
  </si>
  <si>
    <t>Agente desmoldante biodegradable para formaletas</t>
  </si>
  <si>
    <t>EUCO DESMOLDANTE</t>
  </si>
  <si>
    <t>Agente desmoldante base acuosa para formaletas</t>
  </si>
  <si>
    <t>Agente desmoldante para formaletas</t>
  </si>
  <si>
    <t>EUCOSLIP V</t>
  </si>
  <si>
    <t>FORMSHIELD WB</t>
  </si>
  <si>
    <t>Agente desmoldante y protector para formaletas</t>
  </si>
  <si>
    <t xml:space="preserve">IMPORTANTE </t>
  </si>
  <si>
    <t>HOJAS TECNICAS</t>
  </si>
  <si>
    <t>ASESORIA TÉCNICA</t>
  </si>
  <si>
    <r>
      <t>m</t>
    </r>
    <r>
      <rPr>
        <b/>
        <vertAlign val="superscript"/>
        <sz val="10"/>
        <rFont val="Century Gothic"/>
        <family val="2"/>
      </rPr>
      <t>2</t>
    </r>
  </si>
  <si>
    <t>Digite el área a calcular</t>
  </si>
  <si>
    <t>Seleccione de la lista despegable la presentación a requerir</t>
  </si>
  <si>
    <t>Seleccione de la lista despegable el desmoldante a utilizar</t>
  </si>
  <si>
    <t>FICHAS TECNICAS</t>
  </si>
  <si>
    <t>DESMOLDATOC M</t>
  </si>
  <si>
    <t>http://www.toxement.com.co/media/3129/desmoldatoc.pdf</t>
  </si>
  <si>
    <t>http://www.toxement.com.co/media/3127/desmoldatoc-green.pdf</t>
  </si>
  <si>
    <t>http://www.toxement.com.co/media/3227/desmoldatoc-m.pdf</t>
  </si>
  <si>
    <t>EUCOFORM MP</t>
  </si>
  <si>
    <t>http://www.toxement.com.co/media/3131/eucoform-mp.pdf</t>
  </si>
  <si>
    <t>http://www.toxement.com.co/media/3130/formshield-wb.pdf</t>
  </si>
  <si>
    <t>http://www.toxement.com.co/media/3128/eucoslip-v.pdf</t>
  </si>
  <si>
    <t>VERSION JUNIO 2020</t>
  </si>
  <si>
    <t>kg</t>
  </si>
  <si>
    <r>
      <t>Entre 40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y 116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dependiendo del material de la formaleta.
Rendimiento promedio 0,08 kg/m2.</t>
    </r>
  </si>
  <si>
    <r>
      <t>Entre 25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 y 50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dependiendo del material de la formaleta.
Rendimiento promedio 0,0375 kg/m2.</t>
    </r>
  </si>
  <si>
    <r>
      <t>Entre 35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a 65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de superficie a tratar.
Rendimiento promedio 0,050 kg/m2.</t>
    </r>
  </si>
  <si>
    <r>
      <t>Entre 25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y 40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dependiendo del material de la formaleta.
Rendimiento promedio 0,0325 kg/m2.</t>
    </r>
  </si>
  <si>
    <r>
      <t>Entre 60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- 80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por capa, dependiendo de la calidad de la formaleta.
Rendimiento promedio 0,070 kg/m2.</t>
    </r>
  </si>
  <si>
    <r>
      <t>En superficies de madera, aproximadamente 60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>.
En superficies metálicas, aproximadamente 30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a 50 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>.
Rendimiento promedio 0,055 g/m2.</t>
    </r>
  </si>
  <si>
    <t>* Los rendimientos aquí consignados son consumos teóricos y promediados, sin embargo estos pueden presentar variaciones de acuerdo a la porosidad de la superficie y/o otras condiciones de la aplicación</t>
  </si>
  <si>
    <t>Agente desmoldante de concreto para formaleta metálica</t>
  </si>
  <si>
    <t>Para mayor información sobre nuestros productos o una cotización de los mismos, puede comunicarse con su asesor de confianza, o a nuestra línea de atención al cliente (1) 8698787 o escribirnos al correo atencioncliente@toxement.com.co</t>
  </si>
  <si>
    <t>UNIDADES REQUERIDAS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</si>
</sst>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color theme="0"/>
      <name val="Century Gothic"/>
    </font>
    <font>
      <sz val="10"/>
      <color theme="0"/>
      <name val="Calibri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vertAlign val="superscript"/>
      <sz val="10"/>
      <color theme="1"/>
      <name val="Calibri"/>
      <family val="2"/>
    </font>
    <font>
      <b/>
      <vertAlign val="superscript"/>
      <sz val="1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alibri"/>
      <family val="2"/>
    </font>
    <font>
      <b/>
      <sz val="9"/>
      <name val="Century Gothic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3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top"/>
    </xf>
    <xf numFmtId="0" fontId="6" fillId="2" borderId="6" xfId="0" applyFont="1" applyFill="1" applyBorder="1" applyAlignment="1" applyProtection="1">
      <alignment horizontal="left" vertical="center" wrapText="1"/>
    </xf>
    <xf numFmtId="2" fontId="1" fillId="0" borderId="0" xfId="0" applyNumberFormat="1" applyFont="1" applyProtection="1"/>
    <xf numFmtId="0" fontId="2" fillId="0" borderId="8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 wrapText="1"/>
    </xf>
    <xf numFmtId="0" fontId="2" fillId="4" borderId="8" xfId="0" applyFont="1" applyFill="1" applyBorder="1" applyAlignment="1" applyProtection="1">
      <alignment horizontal="left" vertical="center"/>
    </xf>
    <xf numFmtId="0" fontId="2" fillId="4" borderId="8" xfId="0" applyFont="1" applyFill="1" applyBorder="1" applyAlignment="1" applyProtection="1">
      <alignment horizontal="left" vertical="top" wrapText="1"/>
    </xf>
    <xf numFmtId="0" fontId="13" fillId="2" borderId="13" xfId="0" applyFont="1" applyFill="1" applyBorder="1" applyAlignment="1" applyProtection="1">
      <alignment vertical="center"/>
    </xf>
    <xf numFmtId="0" fontId="13" fillId="2" borderId="14" xfId="0" applyFont="1" applyFill="1" applyBorder="1" applyAlignment="1" applyProtection="1">
      <alignment vertical="center"/>
    </xf>
    <xf numFmtId="0" fontId="13" fillId="2" borderId="15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8" fillId="5" borderId="12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2" fontId="1" fillId="2" borderId="10" xfId="0" applyNumberFormat="1" applyFont="1" applyFill="1" applyBorder="1" applyProtection="1"/>
    <xf numFmtId="2" fontId="4" fillId="0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/>
    <xf numFmtId="0" fontId="1" fillId="0" borderId="0" xfId="0" applyFont="1" applyBorder="1" applyProtection="1"/>
    <xf numFmtId="2" fontId="1" fillId="0" borderId="11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2" fontId="1" fillId="0" borderId="12" xfId="0" applyNumberFormat="1" applyFont="1" applyBorder="1" applyProtection="1"/>
    <xf numFmtId="0" fontId="12" fillId="0" borderId="0" xfId="1"/>
    <xf numFmtId="0" fontId="12" fillId="2" borderId="11" xfId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10" xfId="0" applyFont="1" applyBorder="1" applyAlignment="1" applyProtection="1">
      <alignment horizontal="left" vertical="top" wrapText="1"/>
    </xf>
    <xf numFmtId="0" fontId="11" fillId="2" borderId="3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11" xfId="0" applyFont="1" applyFill="1" applyBorder="1" applyAlignment="1" applyProtection="1">
      <alignment horizontal="left" wrapText="1"/>
    </xf>
    <xf numFmtId="0" fontId="12" fillId="0" borderId="3" xfId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left"/>
    </xf>
    <xf numFmtId="0" fontId="11" fillId="2" borderId="3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11" fillId="2" borderId="11" xfId="0" applyFont="1" applyFill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12" xfId="0" applyFont="1" applyBorder="1" applyAlignment="1" applyProtection="1">
      <alignment horizontal="left" vertical="top" wrapText="1"/>
    </xf>
    <xf numFmtId="0" fontId="6" fillId="5" borderId="13" xfId="0" applyFont="1" applyFill="1" applyBorder="1" applyAlignment="1" applyProtection="1">
      <alignment horizontal="left" vertical="center"/>
    </xf>
    <xf numFmtId="0" fontId="6" fillId="5" borderId="15" xfId="0" applyFont="1" applyFill="1" applyBorder="1" applyAlignment="1" applyProtection="1">
      <alignment horizontal="left" vertical="center"/>
    </xf>
    <xf numFmtId="0" fontId="18" fillId="5" borderId="15" xfId="0" applyFont="1" applyFill="1" applyBorder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left" vertical="top" wrapText="1"/>
    </xf>
    <xf numFmtId="0" fontId="10" fillId="0" borderId="14" xfId="0" applyFont="1" applyBorder="1" applyAlignment="1" applyProtection="1">
      <alignment horizontal="left" vertical="top" wrapText="1"/>
    </xf>
    <xf numFmtId="0" fontId="10" fillId="0" borderId="15" xfId="0" applyFont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 wrapText="1"/>
    </xf>
    <xf numFmtId="2" fontId="8" fillId="3" borderId="6" xfId="0" applyNumberFormat="1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6" fillId="3" borderId="10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16" fillId="3" borderId="12" xfId="0" applyFont="1" applyFill="1" applyBorder="1" applyAlignment="1" applyProtection="1">
      <alignment horizontal="center" vertical="center" wrapText="1"/>
    </xf>
    <xf numFmtId="0" fontId="18" fillId="5" borderId="2" xfId="0" applyFont="1" applyFill="1" applyBorder="1" applyAlignment="1" applyProtection="1">
      <alignment horizontal="left" vertical="center" wrapText="1"/>
    </xf>
    <xf numFmtId="0" fontId="18" fillId="5" borderId="10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1" fontId="6" fillId="2" borderId="14" xfId="0" applyNumberFormat="1" applyFont="1" applyFill="1" applyBorder="1" applyAlignment="1" applyProtection="1">
      <alignment horizontal="right" vertical="center"/>
    </xf>
    <xf numFmtId="0" fontId="18" fillId="5" borderId="1" xfId="0" applyFont="1" applyFill="1" applyBorder="1" applyAlignment="1" applyProtection="1">
      <alignment horizontal="left" vertical="center" wrapText="1"/>
    </xf>
    <xf numFmtId="0" fontId="6" fillId="4" borderId="13" xfId="0" applyFont="1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horizontal="left" vertical="center"/>
    </xf>
    <xf numFmtId="2" fontId="6" fillId="2" borderId="15" xfId="0" applyNumberFormat="1" applyFont="1" applyFill="1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left" vertical="center"/>
    </xf>
    <xf numFmtId="0" fontId="6" fillId="4" borderId="15" xfId="0" applyFont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33867</xdr:colOff>
      <xdr:row>0</xdr:row>
      <xdr:rowOff>41470</xdr:rowOff>
    </xdr:from>
    <xdr:to>
      <xdr:col>10</xdr:col>
      <xdr:colOff>1126067</xdr:colOff>
      <xdr:row>2</xdr:row>
      <xdr:rowOff>1371600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134" y="41470"/>
          <a:ext cx="12852400" cy="2625530"/>
        </a:xfrm>
        <a:prstGeom prst="rect">
          <a:avLst/>
        </a:prstGeom>
      </xdr:spPr>
    </xdr:pic>
    <xdr:clientData/>
  </xdr:twoCellAnchor>
  <xdr:twoCellAnchor editAs="oneCell">
    <xdr:from>
      <xdr:col>1</xdr:col>
      <xdr:colOff>33868</xdr:colOff>
      <xdr:row>16</xdr:row>
      <xdr:rowOff>50800</xdr:rowOff>
    </xdr:from>
    <xdr:to>
      <xdr:col>10</xdr:col>
      <xdr:colOff>1126067</xdr:colOff>
      <xdr:row>26</xdr:row>
      <xdr:rowOff>187728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135" y="7035800"/>
          <a:ext cx="12852399" cy="2643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toxement.com.co/media/3227/desmoldatoc-m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oxement.com.co/media/3127/desmoldatoc-green.pdf" TargetMode="External"/><Relationship Id="rId1" Type="http://schemas.openxmlformats.org/officeDocument/2006/relationships/hyperlink" Target="http://www.toxement.com.co/media/3129/desmoldatoc.pdf" TargetMode="External"/><Relationship Id="rId6" Type="http://schemas.openxmlformats.org/officeDocument/2006/relationships/hyperlink" Target="http://www.toxement.com.co/media/3128/eucoslip-v.pdf" TargetMode="External"/><Relationship Id="rId5" Type="http://schemas.openxmlformats.org/officeDocument/2006/relationships/hyperlink" Target="http://www.toxement.com.co/media/3130/formshield-wb.pdf" TargetMode="External"/><Relationship Id="rId4" Type="http://schemas.openxmlformats.org/officeDocument/2006/relationships/hyperlink" Target="http://www.toxement.com.co/media/3131/eucoform-m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showGridLines="0" showRowColHeaders="0" tabSelected="1" zoomScale="75" zoomScaleNormal="75" zoomScalePageLayoutView="84" workbookViewId="0">
      <selection activeCell="D9" sqref="D9"/>
    </sheetView>
  </sheetViews>
  <sheetFormatPr baseColWidth="10" defaultColWidth="0" defaultRowHeight="14" zeroHeight="1" x14ac:dyDescent="0.3"/>
  <cols>
    <col min="1" max="1" width="2.6328125" style="6" customWidth="1"/>
    <col min="2" max="2" width="28.81640625" style="6" customWidth="1"/>
    <col min="3" max="3" width="29.453125" style="6" customWidth="1"/>
    <col min="4" max="4" width="57.81640625" style="6" customWidth="1"/>
    <col min="5" max="5" width="14.453125" style="6" customWidth="1"/>
    <col min="6" max="6" width="6" style="6" customWidth="1"/>
    <col min="7" max="7" width="6.7265625" style="6" customWidth="1"/>
    <col min="8" max="8" width="7.453125" style="6" customWidth="1"/>
    <col min="9" max="9" width="11.81640625" style="6" customWidth="1"/>
    <col min="10" max="10" width="5.54296875" style="6" customWidth="1"/>
    <col min="11" max="11" width="16.54296875" style="13" customWidth="1"/>
    <col min="12" max="12" width="2.6328125" style="6" customWidth="1"/>
    <col min="13" max="13" width="36" style="4" hidden="1" customWidth="1"/>
    <col min="14" max="15" width="12.453125" style="4" hidden="1" customWidth="1"/>
    <col min="16" max="16" width="43.1796875" style="5" hidden="1" customWidth="1"/>
    <col min="17" max="17" width="53.54296875" style="5" hidden="1" customWidth="1"/>
    <col min="18" max="18" width="11.453125" style="29" hidden="1" customWidth="1"/>
    <col min="19" max="19" width="13.81640625" style="29" hidden="1" customWidth="1"/>
    <col min="20" max="20" width="9.1796875" style="6" hidden="1" customWidth="1"/>
    <col min="21" max="21" width="16.81640625" style="6" hidden="1" customWidth="1"/>
    <col min="22" max="24" width="11.453125" style="6" hidden="1" customWidth="1"/>
    <col min="25" max="25" width="0" style="6" hidden="1" customWidth="1"/>
    <col min="26" max="16384" width="11.453125" style="6" hidden="1"/>
  </cols>
  <sheetData>
    <row r="1" spans="1:22" ht="16.399999999999999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42"/>
      <c r="L1" s="3"/>
    </row>
    <row r="2" spans="1:22" ht="86.15" customHeight="1" x14ac:dyDescent="0.3">
      <c r="A2" s="7"/>
      <c r="B2" s="76"/>
      <c r="C2" s="77"/>
      <c r="D2" s="8"/>
      <c r="E2" s="8"/>
      <c r="F2" s="8"/>
      <c r="G2" s="8"/>
      <c r="H2" s="8"/>
      <c r="I2" s="8"/>
      <c r="J2" s="8"/>
      <c r="K2" s="43"/>
      <c r="L2" s="8"/>
      <c r="N2" s="9"/>
      <c r="O2" s="10"/>
      <c r="T2" s="11"/>
    </row>
    <row r="3" spans="1:22" ht="109.5" customHeight="1" thickBot="1" x14ac:dyDescent="0.35">
      <c r="A3" s="7"/>
      <c r="B3" s="78"/>
      <c r="C3" s="79"/>
      <c r="D3" s="79"/>
      <c r="E3" s="79"/>
      <c r="F3" s="79"/>
      <c r="G3" s="79"/>
      <c r="H3" s="79"/>
      <c r="I3" s="79"/>
      <c r="J3" s="79"/>
      <c r="K3" s="80"/>
      <c r="L3" s="8"/>
      <c r="N3" s="9"/>
      <c r="O3" s="10"/>
      <c r="T3" s="11"/>
    </row>
    <row r="4" spans="1:22" ht="14.5" customHeight="1" thickBot="1" x14ac:dyDescent="0.35">
      <c r="A4" s="7"/>
      <c r="B4" s="15"/>
      <c r="C4" s="16"/>
      <c r="D4" s="16"/>
      <c r="E4" s="16"/>
      <c r="F4" s="16"/>
      <c r="G4" s="16"/>
      <c r="H4" s="53"/>
      <c r="I4" s="16"/>
      <c r="J4" s="16"/>
      <c r="K4" s="44"/>
      <c r="L4" s="8"/>
      <c r="N4" s="9"/>
      <c r="O4" s="10"/>
      <c r="T4" s="11"/>
    </row>
    <row r="5" spans="1:22" ht="25.5" customHeight="1" thickBot="1" x14ac:dyDescent="0.35">
      <c r="A5" s="7"/>
      <c r="B5" s="81" t="s">
        <v>0</v>
      </c>
      <c r="C5" s="82" t="s">
        <v>1</v>
      </c>
      <c r="D5" s="82" t="s">
        <v>2</v>
      </c>
      <c r="E5" s="82" t="s">
        <v>3</v>
      </c>
      <c r="F5" s="82"/>
      <c r="G5" s="84" t="s">
        <v>5</v>
      </c>
      <c r="H5" s="85"/>
      <c r="I5" s="82" t="s">
        <v>4</v>
      </c>
      <c r="J5" s="82"/>
      <c r="K5" s="83" t="s">
        <v>46</v>
      </c>
      <c r="L5" s="8"/>
      <c r="M5" s="17" t="s">
        <v>0</v>
      </c>
      <c r="N5" s="20" t="s">
        <v>7</v>
      </c>
      <c r="O5" s="20"/>
      <c r="P5" s="18" t="s">
        <v>1</v>
      </c>
      <c r="Q5" s="18" t="s">
        <v>2</v>
      </c>
      <c r="R5" s="30" t="s">
        <v>8</v>
      </c>
      <c r="S5" s="41" t="s">
        <v>26</v>
      </c>
      <c r="T5" s="11"/>
      <c r="U5" s="34" t="s">
        <v>4</v>
      </c>
    </row>
    <row r="6" spans="1:22" ht="26.15" customHeight="1" thickBot="1" x14ac:dyDescent="0.35">
      <c r="A6" s="7"/>
      <c r="B6" s="81"/>
      <c r="C6" s="82"/>
      <c r="D6" s="82"/>
      <c r="E6" s="82"/>
      <c r="F6" s="82"/>
      <c r="G6" s="86"/>
      <c r="H6" s="87"/>
      <c r="I6" s="82"/>
      <c r="J6" s="82"/>
      <c r="K6" s="83"/>
      <c r="L6" s="8"/>
      <c r="M6" s="19"/>
      <c r="N6" s="20">
        <v>1</v>
      </c>
      <c r="O6" s="20">
        <v>2</v>
      </c>
      <c r="P6" s="21"/>
      <c r="Q6" s="21"/>
      <c r="R6" s="31"/>
      <c r="S6" s="38"/>
      <c r="T6" s="11"/>
      <c r="U6" s="19"/>
    </row>
    <row r="7" spans="1:22" ht="21" customHeight="1" thickBot="1" x14ac:dyDescent="0.3">
      <c r="A7" s="7"/>
      <c r="B7" s="70" t="s">
        <v>25</v>
      </c>
      <c r="C7" s="71"/>
      <c r="D7" s="37"/>
      <c r="E7" s="92" t="s">
        <v>23</v>
      </c>
      <c r="F7" s="88"/>
      <c r="G7" s="88"/>
      <c r="H7" s="89"/>
      <c r="I7" s="92" t="s">
        <v>24</v>
      </c>
      <c r="J7" s="88"/>
      <c r="K7" s="72"/>
      <c r="L7" s="8"/>
      <c r="M7" s="22" t="s">
        <v>9</v>
      </c>
      <c r="N7" s="22"/>
      <c r="O7" s="22"/>
      <c r="P7" s="23"/>
      <c r="Q7" s="23"/>
      <c r="R7" s="32"/>
      <c r="S7" s="39"/>
      <c r="T7" s="11"/>
      <c r="U7" s="35" t="str">
        <f>B8</f>
        <v>EUCOSLIP V</v>
      </c>
    </row>
    <row r="8" spans="1:22" ht="42.5" thickBot="1" x14ac:dyDescent="0.4">
      <c r="A8" s="7"/>
      <c r="B8" s="54" t="s">
        <v>16</v>
      </c>
      <c r="C8" s="12" t="str">
        <f>VLOOKUP(B8,M8:R14,4,1)</f>
        <v>Agente desmoldante de concreto para formaleta metálica</v>
      </c>
      <c r="D8" s="90" t="str">
        <f>VLOOKUP(B8,M8:R14,5,1)</f>
        <v>Entre 60 g/m2 - 80 g/m2 por capa, dependiendo de la calidad de la formaleta.
Rendimiento promedio 0,070 kg/m2.</v>
      </c>
      <c r="E8" s="93">
        <v>5000</v>
      </c>
      <c r="F8" s="97" t="s">
        <v>22</v>
      </c>
      <c r="G8" s="91">
        <f>+E8*VLOOKUP(B8,M8:R14,6,0)</f>
        <v>3500</v>
      </c>
      <c r="H8" s="94" t="s">
        <v>36</v>
      </c>
      <c r="I8" s="93">
        <v>210</v>
      </c>
      <c r="J8" s="96" t="s">
        <v>36</v>
      </c>
      <c r="K8" s="95" t="str">
        <f>ROUNDUP(+G8/I8,0)&amp; " Unidades"</f>
        <v>17 Unidades</v>
      </c>
      <c r="M8" s="14" t="s">
        <v>10</v>
      </c>
      <c r="N8" s="14">
        <v>16</v>
      </c>
      <c r="O8" s="14">
        <v>180</v>
      </c>
      <c r="P8" s="28" t="s">
        <v>11</v>
      </c>
      <c r="Q8" s="28" t="s">
        <v>42</v>
      </c>
      <c r="R8" s="27">
        <v>5.5E-2</v>
      </c>
      <c r="S8" s="51" t="s">
        <v>28</v>
      </c>
      <c r="T8" s="11"/>
      <c r="U8" s="35">
        <f>IF(VLOOKUP($U$7,$M$8:$O$14,2,0)&gt;0,VLOOKUP($U$7,$M$8:$O$14,2,0)," ")</f>
        <v>16</v>
      </c>
    </row>
    <row r="9" spans="1:22" ht="28" thickBot="1" x14ac:dyDescent="0.4">
      <c r="A9" s="3"/>
      <c r="B9" s="45"/>
      <c r="C9" s="46"/>
      <c r="D9" s="46"/>
      <c r="E9" s="46"/>
      <c r="F9" s="46"/>
      <c r="G9" s="46"/>
      <c r="H9" s="46"/>
      <c r="I9" s="46"/>
      <c r="J9" s="46"/>
      <c r="K9" s="47"/>
      <c r="M9" s="14" t="s">
        <v>6</v>
      </c>
      <c r="N9" s="14">
        <v>20</v>
      </c>
      <c r="O9" s="14">
        <v>210</v>
      </c>
      <c r="P9" s="28" t="s">
        <v>12</v>
      </c>
      <c r="Q9" s="28" t="s">
        <v>38</v>
      </c>
      <c r="R9" s="27">
        <f>(0.025+0.05)/2</f>
        <v>3.7500000000000006E-2</v>
      </c>
      <c r="S9" s="51" t="s">
        <v>29</v>
      </c>
      <c r="T9" s="11"/>
      <c r="U9" s="35">
        <f>IF(VLOOKUP($U$7,$M$8:$O$14,3,0)&gt;0,VLOOKUP($U$7,$M$8:$O$14,3,0)," ")</f>
        <v>170</v>
      </c>
    </row>
    <row r="10" spans="1:22" ht="17.5" customHeight="1" thickBot="1" x14ac:dyDescent="0.4">
      <c r="A10" s="3"/>
      <c r="B10" s="73" t="s">
        <v>19</v>
      </c>
      <c r="C10" s="74"/>
      <c r="D10" s="74"/>
      <c r="E10" s="74"/>
      <c r="F10" s="74"/>
      <c r="G10" s="74"/>
      <c r="H10" s="74"/>
      <c r="I10" s="74"/>
      <c r="J10" s="74"/>
      <c r="K10" s="75"/>
      <c r="M10" s="14" t="s">
        <v>27</v>
      </c>
      <c r="N10" s="14">
        <v>16</v>
      </c>
      <c r="O10" s="14">
        <v>180</v>
      </c>
      <c r="P10" s="28" t="s">
        <v>11</v>
      </c>
      <c r="Q10" s="28" t="s">
        <v>42</v>
      </c>
      <c r="R10" s="27">
        <v>5.5E-2</v>
      </c>
      <c r="S10" s="51" t="s">
        <v>30</v>
      </c>
      <c r="T10" s="11"/>
      <c r="U10" s="11"/>
      <c r="V10" s="11"/>
    </row>
    <row r="11" spans="1:22" ht="40.5" customHeight="1" x14ac:dyDescent="0.25">
      <c r="A11" s="3"/>
      <c r="B11" s="55" t="s">
        <v>43</v>
      </c>
      <c r="C11" s="56"/>
      <c r="D11" s="56"/>
      <c r="E11" s="56"/>
      <c r="F11" s="56"/>
      <c r="G11" s="56"/>
      <c r="H11" s="56"/>
      <c r="I11" s="56"/>
      <c r="J11" s="56"/>
      <c r="K11" s="57"/>
      <c r="M11" s="14" t="s">
        <v>13</v>
      </c>
      <c r="N11" s="14">
        <v>20</v>
      </c>
      <c r="O11" s="14">
        <v>210</v>
      </c>
      <c r="P11" s="28" t="s">
        <v>14</v>
      </c>
      <c r="Q11" s="28" t="s">
        <v>39</v>
      </c>
      <c r="R11" s="36">
        <f>(0.035+0.065)/2</f>
        <v>0.05</v>
      </c>
      <c r="S11" s="40"/>
    </row>
    <row r="12" spans="1:22" ht="20.149999999999999" customHeight="1" x14ac:dyDescent="0.35">
      <c r="A12" s="3"/>
      <c r="B12" s="58" t="s">
        <v>20</v>
      </c>
      <c r="C12" s="59"/>
      <c r="D12" s="59"/>
      <c r="E12" s="59"/>
      <c r="F12" s="59"/>
      <c r="G12" s="59"/>
      <c r="H12" s="59"/>
      <c r="I12" s="59"/>
      <c r="J12" s="59"/>
      <c r="K12" s="60"/>
      <c r="M12" s="14" t="s">
        <v>31</v>
      </c>
      <c r="N12" s="14">
        <v>16</v>
      </c>
      <c r="O12" s="14">
        <v>200</v>
      </c>
      <c r="P12" s="28" t="s">
        <v>15</v>
      </c>
      <c r="Q12" s="28" t="s">
        <v>40</v>
      </c>
      <c r="R12" s="27">
        <f>(0.025+0.04)/2</f>
        <v>3.2500000000000001E-2</v>
      </c>
      <c r="S12" s="51" t="s">
        <v>32</v>
      </c>
    </row>
    <row r="13" spans="1:22" ht="19" customHeight="1" x14ac:dyDescent="0.35">
      <c r="B13" s="61" t="str">
        <f>HYPERLINK(VLOOKUP(B8,M8:S14,7,0),VLOOKUP(B8,M8:S14,7,0))</f>
        <v>http://www.toxement.com.co/media/3128/eucoslip-v.pdf</v>
      </c>
      <c r="C13" s="62"/>
      <c r="D13" s="62"/>
      <c r="E13" s="62"/>
      <c r="F13" s="62"/>
      <c r="G13" s="62"/>
      <c r="H13" s="62"/>
      <c r="I13" s="62"/>
      <c r="J13" s="62"/>
      <c r="K13" s="63"/>
      <c r="L13" s="52"/>
      <c r="M13" s="14" t="s">
        <v>16</v>
      </c>
      <c r="N13" s="14">
        <v>16</v>
      </c>
      <c r="O13" s="14">
        <v>170</v>
      </c>
      <c r="P13" s="28" t="s">
        <v>44</v>
      </c>
      <c r="Q13" s="28" t="s">
        <v>41</v>
      </c>
      <c r="R13" s="36">
        <f>(0.6+0.8)/2</f>
        <v>0.7</v>
      </c>
      <c r="S13" s="51" t="s">
        <v>34</v>
      </c>
    </row>
    <row r="14" spans="1:22" ht="15" customHeight="1" x14ac:dyDescent="0.35">
      <c r="B14" s="64" t="s">
        <v>21</v>
      </c>
      <c r="C14" s="65"/>
      <c r="D14" s="65"/>
      <c r="E14" s="65"/>
      <c r="F14" s="65"/>
      <c r="G14" s="65"/>
      <c r="H14" s="65"/>
      <c r="I14" s="65"/>
      <c r="J14" s="65"/>
      <c r="K14" s="66"/>
      <c r="M14" s="14" t="s">
        <v>17</v>
      </c>
      <c r="N14" s="14">
        <v>18</v>
      </c>
      <c r="O14" s="14">
        <v>200</v>
      </c>
      <c r="P14" s="28" t="s">
        <v>18</v>
      </c>
      <c r="Q14" s="28" t="s">
        <v>37</v>
      </c>
      <c r="R14" s="27">
        <v>0.08</v>
      </c>
      <c r="S14" s="51" t="s">
        <v>33</v>
      </c>
    </row>
    <row r="15" spans="1:22" ht="37" customHeight="1" thickBot="1" x14ac:dyDescent="0.3">
      <c r="B15" s="67" t="s">
        <v>45</v>
      </c>
      <c r="C15" s="68"/>
      <c r="D15" s="68"/>
      <c r="E15" s="68"/>
      <c r="F15" s="68"/>
      <c r="G15" s="68"/>
      <c r="H15" s="68"/>
      <c r="I15" s="68"/>
      <c r="J15" s="68"/>
      <c r="K15" s="69"/>
      <c r="M15" s="6"/>
      <c r="N15" s="6"/>
      <c r="O15" s="6"/>
      <c r="P15" s="6"/>
      <c r="Q15" s="6"/>
      <c r="R15" s="33"/>
      <c r="S15" s="33"/>
    </row>
    <row r="16" spans="1:22" ht="30.65" customHeight="1" thickBot="1" x14ac:dyDescent="0.3">
      <c r="B16" s="24" t="s">
        <v>35</v>
      </c>
      <c r="C16" s="25"/>
      <c r="D16" s="25"/>
      <c r="E16" s="25"/>
      <c r="F16" s="25"/>
      <c r="G16" s="25"/>
      <c r="H16" s="25"/>
      <c r="I16" s="25"/>
      <c r="J16" s="25"/>
      <c r="K16" s="26"/>
      <c r="M16" s="6"/>
      <c r="N16" s="6"/>
      <c r="O16" s="6"/>
      <c r="P16" s="6"/>
      <c r="Q16" s="6"/>
      <c r="R16" s="33"/>
      <c r="S16" s="33"/>
    </row>
    <row r="17" spans="2:19" ht="13.5" x14ac:dyDescent="0.25">
      <c r="B17" s="45"/>
      <c r="C17" s="46"/>
      <c r="D17" s="46"/>
      <c r="E17" s="46"/>
      <c r="F17" s="46"/>
      <c r="G17" s="46"/>
      <c r="H17" s="46"/>
      <c r="I17" s="46"/>
      <c r="J17" s="46"/>
      <c r="K17" s="47"/>
      <c r="M17" s="6"/>
      <c r="N17" s="6"/>
      <c r="O17" s="6"/>
      <c r="P17" s="6"/>
      <c r="Q17" s="6"/>
      <c r="R17" s="33"/>
      <c r="S17" s="33"/>
    </row>
    <row r="18" spans="2:19" ht="13.5" x14ac:dyDescent="0.25">
      <c r="B18" s="45"/>
      <c r="C18" s="46"/>
      <c r="D18" s="46"/>
      <c r="E18" s="46"/>
      <c r="F18" s="46"/>
      <c r="G18" s="46"/>
      <c r="H18" s="46"/>
      <c r="I18" s="46"/>
      <c r="J18" s="46"/>
      <c r="K18" s="47"/>
      <c r="M18" s="6"/>
      <c r="N18" s="6"/>
      <c r="O18" s="6"/>
      <c r="P18" s="6"/>
      <c r="Q18" s="6"/>
      <c r="R18" s="33"/>
      <c r="S18" s="33"/>
    </row>
    <row r="19" spans="2:19" x14ac:dyDescent="0.3">
      <c r="B19" s="45"/>
      <c r="C19" s="46"/>
      <c r="D19" s="46"/>
      <c r="E19" s="46"/>
      <c r="F19" s="46"/>
      <c r="G19" s="46"/>
      <c r="H19" s="46"/>
      <c r="I19" s="46"/>
      <c r="J19" s="46"/>
      <c r="K19" s="47"/>
    </row>
    <row r="20" spans="2:19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7"/>
    </row>
    <row r="21" spans="2:19" ht="29.15" customHeight="1" x14ac:dyDescent="0.3">
      <c r="B21" s="45"/>
      <c r="C21" s="46"/>
      <c r="D21" s="46"/>
      <c r="E21" s="46"/>
      <c r="F21" s="46"/>
      <c r="G21" s="46"/>
      <c r="H21" s="46"/>
      <c r="I21" s="46"/>
      <c r="J21" s="46"/>
      <c r="K21" s="47"/>
    </row>
    <row r="22" spans="2:19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7"/>
    </row>
    <row r="23" spans="2:19" ht="57" customHeight="1" x14ac:dyDescent="0.3">
      <c r="B23" s="45"/>
      <c r="C23" s="46"/>
      <c r="D23" s="46"/>
      <c r="E23" s="46"/>
      <c r="F23" s="46"/>
      <c r="G23" s="46"/>
      <c r="H23" s="46"/>
      <c r="I23" s="46"/>
      <c r="J23" s="46"/>
      <c r="K23" s="47"/>
    </row>
    <row r="24" spans="2:19" x14ac:dyDescent="0.3">
      <c r="B24" s="45"/>
      <c r="C24" s="46"/>
      <c r="D24" s="46"/>
      <c r="E24" s="46"/>
      <c r="F24" s="46"/>
      <c r="G24" s="46"/>
      <c r="H24" s="46"/>
      <c r="I24" s="46"/>
      <c r="J24" s="46"/>
      <c r="K24" s="47"/>
    </row>
    <row r="25" spans="2:19" x14ac:dyDescent="0.3">
      <c r="B25" s="45"/>
      <c r="C25" s="46"/>
      <c r="D25" s="46"/>
      <c r="E25" s="46"/>
      <c r="F25" s="46"/>
      <c r="G25" s="46"/>
      <c r="H25" s="46"/>
      <c r="I25" s="46"/>
      <c r="J25" s="46"/>
      <c r="K25" s="47"/>
    </row>
    <row r="26" spans="2:19" x14ac:dyDescent="0.3">
      <c r="B26" s="45"/>
      <c r="C26" s="46"/>
      <c r="D26" s="46"/>
      <c r="E26" s="46"/>
      <c r="F26" s="46"/>
      <c r="G26" s="46"/>
      <c r="H26" s="46"/>
      <c r="I26" s="46"/>
      <c r="J26" s="46"/>
      <c r="K26" s="47"/>
    </row>
    <row r="27" spans="2:19" ht="18.5" customHeight="1" thickBot="1" x14ac:dyDescent="0.35">
      <c r="B27" s="48"/>
      <c r="C27" s="49"/>
      <c r="D27" s="49"/>
      <c r="E27" s="49"/>
      <c r="F27" s="49"/>
      <c r="G27" s="49"/>
      <c r="H27" s="49"/>
      <c r="I27" s="49"/>
      <c r="J27" s="49"/>
      <c r="K27" s="50"/>
    </row>
    <row r="28" spans="2:19" x14ac:dyDescent="0.3"/>
    <row r="29" spans="2:19" hidden="1" x14ac:dyDescent="0.3"/>
    <row r="30" spans="2:19" hidden="1" x14ac:dyDescent="0.3"/>
    <row r="31" spans="2:19" ht="57" hidden="1" customHeight="1" x14ac:dyDescent="0.3"/>
    <row r="32" spans="2:19" hidden="1" x14ac:dyDescent="0.3"/>
    <row r="33" hidden="1" x14ac:dyDescent="0.3"/>
    <row r="34" ht="28" hidden="1" customHeight="1" x14ac:dyDescent="0.3"/>
    <row r="35" ht="46" hidden="1" customHeight="1" x14ac:dyDescent="0.3"/>
    <row r="36" hidden="1" x14ac:dyDescent="0.3"/>
    <row r="37" hidden="1" x14ac:dyDescent="0.3"/>
    <row r="38" hidden="1" x14ac:dyDescent="0.3"/>
    <row r="39" ht="65.150000000000006" hidden="1" customHeight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t="57" hidden="1" customHeight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t="57" hidden="1" customHeight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t="57" hidden="1" customHeight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t="57" hidden="1" customHeight="1" x14ac:dyDescent="0.3"/>
    <row r="72" hidden="1" x14ac:dyDescent="0.3"/>
    <row r="73" hidden="1" x14ac:dyDescent="0.3"/>
    <row r="74" hidden="1" x14ac:dyDescent="0.3"/>
  </sheetData>
  <sheetProtection algorithmName="SHA-512" hashValue="XuYb6oOOGR+xPd8OufwIk7ldSZe4DnvdCOVpoqlLyRpVb3hyL2iMBpe4kod2q6ohIhFBqkFrY80bMWPXCkzEyg==" saltValue="MJ2cKIQdyb5rZbsSftL3JA==" spinCount="100000" sheet="1" objects="1" scenarios="1"/>
  <mergeCells count="18">
    <mergeCell ref="B7:C7"/>
    <mergeCell ref="I7:K7"/>
    <mergeCell ref="B10:K10"/>
    <mergeCell ref="B2:C2"/>
    <mergeCell ref="B3:K3"/>
    <mergeCell ref="B5:B6"/>
    <mergeCell ref="C5:C6"/>
    <mergeCell ref="D5:D6"/>
    <mergeCell ref="E5:F6"/>
    <mergeCell ref="I5:J6"/>
    <mergeCell ref="K5:K6"/>
    <mergeCell ref="G5:H6"/>
    <mergeCell ref="E7:H7"/>
    <mergeCell ref="B11:K11"/>
    <mergeCell ref="B12:K12"/>
    <mergeCell ref="B13:K13"/>
    <mergeCell ref="B14:K14"/>
    <mergeCell ref="B15:K15"/>
  </mergeCells>
  <dataValidations count="2">
    <dataValidation type="list" allowBlank="1" showInputMessage="1" showErrorMessage="1" sqref="I8">
      <formula1>$U$8:$U$9</formula1>
    </dataValidation>
    <dataValidation type="list" allowBlank="1" showInputMessage="1" showErrorMessage="1" sqref="B8">
      <formula1>$M$8:$M$14</formula1>
    </dataValidation>
  </dataValidations>
  <hyperlinks>
    <hyperlink ref="S8" r:id="rId1"/>
    <hyperlink ref="S9" r:id="rId2"/>
    <hyperlink ref="S10" r:id="rId3"/>
    <hyperlink ref="S12" r:id="rId4"/>
    <hyperlink ref="S14" r:id="rId5"/>
    <hyperlink ref="S13" r:id="rId6"/>
  </hyperlinks>
  <printOptions horizontalCentered="1"/>
  <pageMargins left="0.70866141732283472" right="0.70866141732283472" top="0.74803149606299213" bottom="0.74803149606299213" header="0.31496062992125984" footer="0.31496062992125984"/>
  <pageSetup scale="48" orientation="portrait" r:id="rId7"/>
  <drawing r:id="rId8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65400D0FD674BB8760CC9096DC0B7" ma:contentTypeVersion="5" ma:contentTypeDescription="Create a new document." ma:contentTypeScope="" ma:versionID="a72f09763e39f756c64f4e09d175c2c2">
  <xsd:schema xmlns:xsd="http://www.w3.org/2001/XMLSchema" xmlns:xs="http://www.w3.org/2001/XMLSchema" xmlns:p="http://schemas.microsoft.com/office/2006/metadata/properties" xmlns:ns3="0ed27485-2da1-4c4b-8bb7-05252f1eb0ab" xmlns:ns4="7999f523-3a15-4189-b048-753eaf5502fe" targetNamespace="http://schemas.microsoft.com/office/2006/metadata/properties" ma:root="true" ma:fieldsID="6d9033358446b779e79867ecea7d11f9" ns3:_="" ns4:_="">
    <xsd:import namespace="0ed27485-2da1-4c4b-8bb7-05252f1eb0ab"/>
    <xsd:import namespace="7999f523-3a15-4189-b048-753eaf550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27485-2da1-4c4b-8bb7-05252f1eb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9f523-3a15-4189-b048-753eaf550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58C8D1-D716-443E-B9E1-FA6554839B15}">
  <ds:schemaRefs>
    <ds:schemaRef ds:uri="http://purl.org/dc/dcmitype/"/>
    <ds:schemaRef ds:uri="7999f523-3a15-4189-b048-753eaf5502f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ed27485-2da1-4c4b-8bb7-05252f1eb0a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C67029A-03B8-499F-AD5A-8CDB169EDB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d27485-2da1-4c4b-8bb7-05252f1eb0ab"/>
    <ds:schemaRef ds:uri="7999f523-3a15-4189-b048-753eaf550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DDB3F-6A5A-456E-ADDC-725100DEBE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DESMOLDANTES</vt:lpstr>
      <vt:lpstr>DESMOLDANTES!Área_de_impresión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backup1</cp:lastModifiedBy>
  <cp:lastPrinted>2020-08-13T13:53:51Z</cp:lastPrinted>
  <dcterms:created xsi:type="dcterms:W3CDTF">2020-06-11T00:13:21Z</dcterms:created>
  <dcterms:modified xsi:type="dcterms:W3CDTF">2020-08-13T16:48:14Z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0x0101008B765400D0FD674BB8760CC9096DC0B7</vt:lpwstr>
  </property>
</Properties>
</file>