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Documents\Toxement\Ayudas de Cálculo\Actualización 2020\"/>
    </mc:Choice>
  </mc:AlternateContent>
  <bookViews>
    <workbookView xWindow="0" yWindow="0" windowWidth="25560" windowHeight="17265"/>
  </bookViews>
  <sheets>
    <sheet name="ENDURECEDORES LIQUIDOS" sheetId="1" r:id="rId1"/>
  </sheets>
  <definedNames>
    <definedName name="_xlnm.Print_Area" localSheetId="0">'ENDURECEDORES LIQUIDOS'!$B$1:$K$22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T8" i="1"/>
  <c r="T7" i="1" l="1"/>
  <c r="K7" i="1"/>
  <c r="J7" i="1"/>
  <c r="H7" i="1" s="1"/>
  <c r="C7" i="1"/>
  <c r="T6" i="1"/>
  <c r="V8" i="1"/>
  <c r="B12" i="1"/>
  <c r="V7" i="1"/>
  <c r="D7" i="1"/>
  <c r="V6" i="1"/>
</calcChain>
</file>

<file path=xl/sharedStrings.xml><?xml version="1.0" encoding="utf-8"?>
<sst xmlns="http://schemas.openxmlformats.org/spreadsheetml/2006/main" count="42" uniqueCount="37">
  <si>
    <t>PRODUCTO</t>
  </si>
  <si>
    <t>DESCRIPCIÓN</t>
  </si>
  <si>
    <t>RENDIMIENTO</t>
  </si>
  <si>
    <t>VALORES A CALCULAR</t>
  </si>
  <si>
    <t>PRESENTACIONES</t>
  </si>
  <si>
    <t>CANTIDADES REQUERIDAS</t>
  </si>
  <si>
    <t>PRESENTACIONES DISPONIBLES</t>
  </si>
  <si>
    <t>Digite el área a calcular</t>
  </si>
  <si>
    <t>FICHAS TECNICAS</t>
  </si>
  <si>
    <t>m2</t>
  </si>
  <si>
    <t>unidad</t>
  </si>
  <si>
    <t>Presentación</t>
  </si>
  <si>
    <t xml:space="preserve">IMPORTANTE </t>
  </si>
  <si>
    <t>EUCO DIAMOND HARD</t>
  </si>
  <si>
    <t>EUCOSIL</t>
  </si>
  <si>
    <t>Sellante y endurecedor para concretos</t>
  </si>
  <si>
    <t>http://www.toxement.com.co/media/2826/euco-diamond-hard.pdf</t>
  </si>
  <si>
    <t>De 4 a 5 m2/kg (0.25 - 0.20 kg/m2 )</t>
  </si>
  <si>
    <t>DOSIFICACIÓN</t>
  </si>
  <si>
    <t>Endurecedor, sellante y antipolvo para concreto</t>
  </si>
  <si>
    <t>http://www.toxement.com.co/media/3020/eucosil.pdf</t>
  </si>
  <si>
    <t>250  - 350 g/m2 por capa dependiendo de la porosidad</t>
  </si>
  <si>
    <t>http://www.toxement.com.co/media/2827/ultrasil-li.pdf</t>
  </si>
  <si>
    <t>1 galón cubre de 23 m2 a 74 m2 de superficie (6,05 - 19,47 m2/l)</t>
  </si>
  <si>
    <t>galones</t>
  </si>
  <si>
    <t>UNIDADES</t>
  </si>
  <si>
    <t>REQUERIDAS</t>
  </si>
  <si>
    <t>kg</t>
  </si>
  <si>
    <r>
      <t xml:space="preserve">ULTRASIL LI </t>
    </r>
    <r>
      <rPr>
        <sz val="16"/>
        <color theme="1"/>
        <rFont val="Calibri"/>
        <family val="2"/>
      </rPr>
      <t>+</t>
    </r>
  </si>
  <si>
    <t>Densificador, sellador y antipolvo para concreto base Litio.</t>
  </si>
  <si>
    <t>* Los rendimientos aquí consignados son consumos teóricos y promediados, sin embargo estos pueden presentar variaciones de acuerdo a la porosidad de la superficie y/o otras condiciones de la aplicación</t>
  </si>
  <si>
    <t>Seleccione de la lista desplegable el endurecedor a utilizar</t>
  </si>
  <si>
    <t>Seleccione de la lista desplegable la presentación a requerir</t>
  </si>
  <si>
    <t>HOJAS TÉCNICAS</t>
  </si>
  <si>
    <t>ASESORÍA TÉCNICA</t>
  </si>
  <si>
    <t>VERSIÓN MARZO 2020</t>
  </si>
  <si>
    <t>Para mayor información sobre nuestros productos o una cotización de los mismos, puede comunicarse con su asesor de confianza, o a nuestra línea de atención al cliente (1) 8698787 o escribirnos al correo atencioncliente@euclidchemical.com.co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</si>
</sst>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sz val="16"/>
      <color theme="1"/>
      <name val="Calibri"/>
      <family val="2"/>
    </font>
    <font>
      <b/>
      <sz val="10"/>
      <color theme="0"/>
      <name val="Century Gothic"/>
      <family val="2"/>
    </font>
    <font>
      <b/>
      <sz val="9"/>
      <name val="Century Gothic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1" fillId="2" borderId="3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top"/>
    </xf>
    <xf numFmtId="0" fontId="2" fillId="0" borderId="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/>
    </xf>
    <xf numFmtId="2" fontId="1" fillId="0" borderId="0" xfId="0" applyNumberFormat="1" applyFont="1" applyProtection="1"/>
    <xf numFmtId="0" fontId="1" fillId="0" borderId="0" xfId="0" applyFont="1" applyBorder="1" applyProtection="1"/>
    <xf numFmtId="0" fontId="2" fillId="3" borderId="7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left" vertical="top" wrapText="1"/>
    </xf>
    <xf numFmtId="0" fontId="2" fillId="3" borderId="7" xfId="0" applyFont="1" applyFill="1" applyBorder="1" applyAlignment="1" applyProtection="1">
      <alignment vertical="top"/>
    </xf>
    <xf numFmtId="0" fontId="2" fillId="0" borderId="0" xfId="0" applyFont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" fontId="6" fillId="2" borderId="6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left" wrapText="1"/>
    </xf>
    <xf numFmtId="0" fontId="1" fillId="0" borderId="5" xfId="0" applyFont="1" applyBorder="1" applyProtection="1"/>
    <xf numFmtId="0" fontId="11" fillId="2" borderId="10" xfId="0" applyFont="1" applyFill="1" applyBorder="1" applyAlignment="1" applyProtection="1">
      <alignment vertical="center"/>
    </xf>
    <xf numFmtId="0" fontId="11" fillId="2" borderId="11" xfId="0" applyFont="1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vertical="center"/>
    </xf>
    <xf numFmtId="2" fontId="1" fillId="2" borderId="2" xfId="0" applyNumberFormat="1" applyFont="1" applyFill="1" applyBorder="1" applyProtection="1"/>
    <xf numFmtId="0" fontId="1" fillId="2" borderId="13" xfId="0" applyFont="1" applyFill="1" applyBorder="1" applyProtection="1"/>
    <xf numFmtId="0" fontId="4" fillId="0" borderId="12" xfId="0" applyFont="1" applyFill="1" applyBorder="1" applyAlignment="1" applyProtection="1">
      <alignment horizontal="center" vertical="center" wrapText="1"/>
    </xf>
    <xf numFmtId="0" fontId="1" fillId="0" borderId="3" xfId="0" applyFont="1" applyBorder="1" applyProtection="1"/>
    <xf numFmtId="2" fontId="1" fillId="0" borderId="0" xfId="0" applyNumberFormat="1" applyFont="1" applyBorder="1" applyProtection="1"/>
    <xf numFmtId="0" fontId="1" fillId="0" borderId="12" xfId="0" applyFont="1" applyBorder="1" applyProtection="1"/>
    <xf numFmtId="0" fontId="1" fillId="0" borderId="4" xfId="0" applyFont="1" applyBorder="1" applyProtection="1"/>
    <xf numFmtId="2" fontId="1" fillId="0" borderId="5" xfId="0" applyNumberFormat="1" applyFont="1" applyBorder="1" applyProtection="1"/>
    <xf numFmtId="0" fontId="1" fillId="0" borderId="9" xfId="0" applyFont="1" applyBorder="1" applyProtection="1"/>
    <xf numFmtId="0" fontId="2" fillId="0" borderId="7" xfId="0" applyFont="1" applyFill="1" applyBorder="1" applyAlignment="1" applyProtection="1">
      <alignment horizontal="left" vertical="center" wrapText="1"/>
    </xf>
    <xf numFmtId="0" fontId="14" fillId="6" borderId="9" xfId="0" applyFont="1" applyFill="1" applyBorder="1" applyAlignment="1" applyProtection="1">
      <alignment horizontal="center" vertical="center" wrapText="1"/>
    </xf>
    <xf numFmtId="0" fontId="10" fillId="2" borderId="0" xfId="1" applyFill="1" applyBorder="1" applyAlignment="1" applyProtection="1">
      <alignment vertical="top" wrapText="1"/>
    </xf>
    <xf numFmtId="0" fontId="2" fillId="0" borderId="0" xfId="0" applyFont="1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2" fontId="1" fillId="0" borderId="2" xfId="0" applyNumberFormat="1" applyFont="1" applyBorder="1" applyProtection="1"/>
    <xf numFmtId="0" fontId="1" fillId="0" borderId="13" xfId="0" applyFont="1" applyBorder="1" applyProtection="1"/>
    <xf numFmtId="0" fontId="15" fillId="6" borderId="7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7" fillId="5" borderId="6" xfId="0" applyFont="1" applyFill="1" applyBorder="1" applyAlignment="1" applyProtection="1">
      <alignment horizontal="left" vertical="center" wrapText="1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left" vertical="center"/>
    </xf>
    <xf numFmtId="0" fontId="6" fillId="6" borderId="8" xfId="0" applyFont="1" applyFill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2" xfId="0" applyFont="1" applyBorder="1" applyAlignment="1" applyProtection="1">
      <alignment horizontal="left" vertical="top" wrapText="1"/>
    </xf>
    <xf numFmtId="0" fontId="10" fillId="2" borderId="3" xfId="1" applyFill="1" applyBorder="1" applyAlignment="1" applyProtection="1">
      <alignment horizontal="left" vertical="center" wrapText="1"/>
      <protection locked="0" hidden="1"/>
    </xf>
    <xf numFmtId="0" fontId="10" fillId="2" borderId="0" xfId="1" applyFill="1" applyBorder="1" applyAlignment="1" applyProtection="1">
      <alignment horizontal="left" vertical="center" wrapText="1"/>
      <protection locked="0" hidden="1"/>
    </xf>
    <xf numFmtId="0" fontId="10" fillId="2" borderId="12" xfId="1" applyFill="1" applyBorder="1" applyAlignment="1" applyProtection="1">
      <alignment horizontal="left" vertical="center" wrapText="1"/>
      <protection locked="0" hidden="1"/>
    </xf>
    <xf numFmtId="0" fontId="15" fillId="6" borderId="7" xfId="0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horizontal="left" vertical="center" wrapText="1"/>
    </xf>
    <xf numFmtId="0" fontId="14" fillId="6" borderId="8" xfId="0" applyFont="1" applyFill="1" applyBorder="1" applyAlignment="1" applyProtection="1">
      <alignment horizontal="left" vertical="center" wrapText="1"/>
    </xf>
    <xf numFmtId="0" fontId="14" fillId="6" borderId="11" xfId="0" applyFont="1" applyFill="1" applyBorder="1" applyAlignment="1" applyProtection="1">
      <alignment horizontal="left" vertical="center" wrapText="1"/>
    </xf>
    <xf numFmtId="0" fontId="15" fillId="6" borderId="7" xfId="0" applyFont="1" applyFill="1" applyBorder="1" applyAlignment="1" applyProtection="1">
      <alignment horizontal="center" vertical="center" wrapText="1"/>
    </xf>
    <xf numFmtId="0" fontId="14" fillId="6" borderId="10" xfId="0" applyFont="1" applyFill="1" applyBorder="1" applyAlignment="1" applyProtection="1">
      <alignment horizontal="center" vertical="center" wrapText="1"/>
    </xf>
    <xf numFmtId="0" fontId="14" fillId="6" borderId="8" xfId="0" applyFont="1" applyFill="1" applyBorder="1" applyAlignment="1" applyProtection="1">
      <alignment horizontal="center" vertical="center" wrapText="1"/>
    </xf>
    <xf numFmtId="0" fontId="13" fillId="7" borderId="6" xfId="0" applyFont="1" applyFill="1" applyBorder="1" applyAlignment="1" applyProtection="1">
      <alignment horizontal="center" vertical="center"/>
    </xf>
    <xf numFmtId="0" fontId="13" fillId="7" borderId="6" xfId="0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 applyProtection="1">
      <alignment horizontal="center" vertical="center" wrapText="1"/>
    </xf>
    <xf numFmtId="0" fontId="13" fillId="7" borderId="8" xfId="0" applyFont="1" applyFill="1" applyBorder="1" applyAlignment="1" applyProtection="1">
      <alignment horizontal="center" vertical="center" wrapText="1"/>
    </xf>
    <xf numFmtId="2" fontId="13" fillId="7" borderId="6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26456</xdr:colOff>
      <xdr:row>0</xdr:row>
      <xdr:rowOff>17826</xdr:rowOff>
    </xdr:from>
    <xdr:to>
      <xdr:col>10</xdr:col>
      <xdr:colOff>1455209</xdr:colOff>
      <xdr:row>2</xdr:row>
      <xdr:rowOff>92604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602" y="17826"/>
          <a:ext cx="12739690" cy="2495716"/>
        </a:xfrm>
        <a:prstGeom prst="rect">
          <a:avLst/>
        </a:prstGeom>
      </xdr:spPr>
    </xdr:pic>
    <xdr:clientData/>
  </xdr:twoCellAnchor>
  <xdr:twoCellAnchor editAs="oneCell">
    <xdr:from>
      <xdr:col>1</xdr:col>
      <xdr:colOff>70558</xdr:colOff>
      <xdr:row>15</xdr:row>
      <xdr:rowOff>94470</xdr:rowOff>
    </xdr:from>
    <xdr:to>
      <xdr:col>10</xdr:col>
      <xdr:colOff>1309690</xdr:colOff>
      <xdr:row>21</xdr:row>
      <xdr:rowOff>1314097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114" y="7070651"/>
          <a:ext cx="13105694" cy="256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showGridLines="0" showRowColHeaders="0" tabSelected="1" topLeftCell="A4" zoomScale="72" zoomScaleNormal="72" zoomScalePageLayoutView="72" workbookViewId="0">
      <selection activeCell="B7" sqref="B7"/>
    </sheetView>
  </sheetViews>
  <sheetFormatPr baseColWidth="10" defaultColWidth="0" defaultRowHeight="16.5" zeroHeight="1" x14ac:dyDescent="0.3"/>
  <cols>
    <col min="1" max="1" width="1" style="6" customWidth="1"/>
    <col min="2" max="2" width="33.42578125" style="6" customWidth="1"/>
    <col min="3" max="3" width="36.5703125" style="6" customWidth="1"/>
    <col min="4" max="4" width="31.5703125" style="6" customWidth="1"/>
    <col min="5" max="5" width="9.42578125" style="6" customWidth="1"/>
    <col min="6" max="6" width="12.42578125" style="6" customWidth="1"/>
    <col min="7" max="7" width="9.140625" style="6" customWidth="1"/>
    <col min="8" max="8" width="14.42578125" style="6" customWidth="1"/>
    <col min="9" max="9" width="9.140625" style="6" customWidth="1"/>
    <col min="10" max="10" width="13.5703125" style="15" customWidth="1"/>
    <col min="11" max="11" width="23.42578125" style="6" customWidth="1"/>
    <col min="12" max="12" width="2.42578125" style="6" customWidth="1"/>
    <col min="13" max="13" width="21.42578125" style="4" hidden="1" customWidth="1"/>
    <col min="14" max="15" width="7.5703125" style="20" hidden="1" customWidth="1"/>
    <col min="16" max="16" width="6.42578125" style="20" hidden="1" customWidth="1"/>
    <col min="17" max="17" width="27.42578125" style="5" hidden="1" customWidth="1"/>
    <col min="18" max="18" width="30.5703125" style="5" hidden="1" customWidth="1"/>
    <col min="19" max="19" width="19.42578125" style="25" hidden="1" customWidth="1"/>
    <col min="20" max="21" width="10.42578125" style="25" hidden="1" customWidth="1"/>
    <col min="22" max="22" width="20" style="26" hidden="1" customWidth="1"/>
    <col min="23" max="23" width="11.42578125" style="25" hidden="1" customWidth="1"/>
    <col min="24" max="16384" width="11.42578125" style="6" hidden="1"/>
  </cols>
  <sheetData>
    <row r="1" spans="1:22" ht="16.350000000000001" customHeight="1" x14ac:dyDescent="0.3">
      <c r="A1" s="1"/>
      <c r="B1" s="1"/>
      <c r="C1" s="2"/>
      <c r="D1" s="2"/>
      <c r="E1" s="2"/>
      <c r="F1" s="2"/>
      <c r="G1" s="2"/>
      <c r="H1" s="2"/>
      <c r="I1" s="2"/>
      <c r="J1" s="35"/>
      <c r="K1" s="36"/>
      <c r="L1" s="3"/>
    </row>
    <row r="2" spans="1:22" ht="174.95" customHeight="1" x14ac:dyDescent="0.3">
      <c r="A2" s="7"/>
      <c r="B2" s="62"/>
      <c r="C2" s="63"/>
      <c r="D2" s="8"/>
      <c r="E2" s="8"/>
      <c r="F2" s="8"/>
      <c r="G2" s="8"/>
      <c r="H2" s="8"/>
      <c r="I2" s="8"/>
      <c r="J2" s="9"/>
      <c r="K2" s="37"/>
      <c r="L2" s="8"/>
      <c r="N2" s="11"/>
      <c r="O2" s="11"/>
      <c r="P2" s="11"/>
      <c r="S2" s="10"/>
      <c r="T2" s="10"/>
    </row>
    <row r="3" spans="1:22" ht="29.1" customHeight="1" thickBot="1" x14ac:dyDescent="0.35">
      <c r="A3" s="7"/>
      <c r="B3" s="64"/>
      <c r="C3" s="65"/>
      <c r="D3" s="65"/>
      <c r="E3" s="65"/>
      <c r="F3" s="65"/>
      <c r="G3" s="65"/>
      <c r="H3" s="65"/>
      <c r="I3" s="65"/>
      <c r="J3" s="65"/>
      <c r="K3" s="37"/>
      <c r="L3" s="8"/>
      <c r="M3" s="80" t="s">
        <v>0</v>
      </c>
      <c r="N3" s="84" t="s">
        <v>6</v>
      </c>
      <c r="O3" s="84"/>
      <c r="P3" s="84"/>
      <c r="Q3" s="84" t="s">
        <v>1</v>
      </c>
      <c r="R3" s="84" t="s">
        <v>2</v>
      </c>
      <c r="S3" s="80" t="s">
        <v>8</v>
      </c>
      <c r="T3" s="80" t="s">
        <v>18</v>
      </c>
    </row>
    <row r="4" spans="1:22" ht="21" customHeight="1" thickBot="1" x14ac:dyDescent="0.35">
      <c r="A4" s="7"/>
      <c r="B4" s="87" t="s">
        <v>0</v>
      </c>
      <c r="C4" s="88" t="s">
        <v>1</v>
      </c>
      <c r="D4" s="88" t="s">
        <v>2</v>
      </c>
      <c r="E4" s="88" t="s">
        <v>3</v>
      </c>
      <c r="F4" s="88"/>
      <c r="G4" s="89" t="s">
        <v>25</v>
      </c>
      <c r="H4" s="90"/>
      <c r="I4" s="88" t="s">
        <v>4</v>
      </c>
      <c r="J4" s="88"/>
      <c r="K4" s="91" t="s">
        <v>5</v>
      </c>
      <c r="L4" s="8"/>
      <c r="M4" s="80"/>
      <c r="N4" s="52"/>
      <c r="O4" s="52"/>
      <c r="P4" s="52" t="s">
        <v>10</v>
      </c>
      <c r="Q4" s="84"/>
      <c r="R4" s="84"/>
      <c r="S4" s="80"/>
      <c r="T4" s="80"/>
    </row>
    <row r="5" spans="1:22" ht="20.25" thickBot="1" x14ac:dyDescent="0.35">
      <c r="A5" s="7"/>
      <c r="B5" s="87"/>
      <c r="C5" s="88"/>
      <c r="D5" s="88"/>
      <c r="E5" s="88"/>
      <c r="F5" s="88"/>
      <c r="G5" s="89" t="s">
        <v>26</v>
      </c>
      <c r="H5" s="90"/>
      <c r="I5" s="88"/>
      <c r="J5" s="88"/>
      <c r="K5" s="91"/>
      <c r="L5" s="8"/>
      <c r="M5" s="17"/>
      <c r="N5" s="21"/>
      <c r="O5" s="21"/>
      <c r="P5" s="21"/>
      <c r="Q5" s="18"/>
      <c r="R5" s="18"/>
      <c r="S5" s="19"/>
      <c r="T5" s="19"/>
      <c r="V5" s="27" t="s">
        <v>11</v>
      </c>
    </row>
    <row r="6" spans="1:22" ht="36.6" customHeight="1" thickBot="1" x14ac:dyDescent="0.35">
      <c r="A6" s="7"/>
      <c r="B6" s="66" t="s">
        <v>31</v>
      </c>
      <c r="C6" s="67"/>
      <c r="D6" s="45"/>
      <c r="E6" s="81" t="s">
        <v>7</v>
      </c>
      <c r="F6" s="82"/>
      <c r="G6" s="85"/>
      <c r="H6" s="86"/>
      <c r="I6" s="81" t="s">
        <v>32</v>
      </c>
      <c r="J6" s="83"/>
      <c r="K6" s="82"/>
      <c r="L6" s="8"/>
      <c r="M6" s="23" t="s">
        <v>13</v>
      </c>
      <c r="N6" s="28">
        <v>23</v>
      </c>
      <c r="O6" s="28">
        <v>250</v>
      </c>
      <c r="P6" s="28" t="s">
        <v>27</v>
      </c>
      <c r="Q6" s="22" t="s">
        <v>15</v>
      </c>
      <c r="R6" s="30" t="s">
        <v>17</v>
      </c>
      <c r="S6" s="23" t="s">
        <v>16</v>
      </c>
      <c r="T6" s="23">
        <f>(0.25+0.2)/2</f>
        <v>0.22500000000000001</v>
      </c>
      <c r="V6" s="53" t="str">
        <f>B7</f>
        <v>EUCO DIAMOND HARD</v>
      </c>
    </row>
    <row r="7" spans="1:22" ht="41.1" customHeight="1" thickBot="1" x14ac:dyDescent="0.35">
      <c r="A7" s="7"/>
      <c r="B7" s="54" t="s">
        <v>13</v>
      </c>
      <c r="C7" s="12" t="str">
        <f>VLOOKUP(B7,M6:T8,5,0)</f>
        <v>Sellante y endurecedor para concretos</v>
      </c>
      <c r="D7" s="12" t="str">
        <f>VLOOKUP(B7,M6:T8,6,0)</f>
        <v>De 4 a 5 m2/kg (0.25 - 0.20 kg/m2 )</v>
      </c>
      <c r="E7" s="55">
        <v>100</v>
      </c>
      <c r="F7" s="13" t="s">
        <v>9</v>
      </c>
      <c r="G7" s="14">
        <f>ROUNDUP(E7*VLOOKUP(B7,M6:T8,8,0),1)</f>
        <v>22.5</v>
      </c>
      <c r="H7" s="14" t="str">
        <f>J7</f>
        <v>kg</v>
      </c>
      <c r="I7" s="55">
        <v>55</v>
      </c>
      <c r="J7" s="14" t="str">
        <f>VLOOKUP(B7,M6:P8,4,0)</f>
        <v>kg</v>
      </c>
      <c r="K7" s="29">
        <f>ROUNDUP(+G7/I7,0)</f>
        <v>1</v>
      </c>
      <c r="L7" s="8"/>
      <c r="M7" s="23" t="s">
        <v>14</v>
      </c>
      <c r="N7" s="28">
        <v>20</v>
      </c>
      <c r="O7" s="28">
        <v>230</v>
      </c>
      <c r="P7" s="28" t="s">
        <v>27</v>
      </c>
      <c r="Q7" s="22" t="s">
        <v>19</v>
      </c>
      <c r="R7" s="44" t="s">
        <v>21</v>
      </c>
      <c r="S7" s="23" t="s">
        <v>20</v>
      </c>
      <c r="T7" s="23">
        <f>(0.25+0.35)/2</f>
        <v>0.3</v>
      </c>
      <c r="V7" s="53">
        <f>IF(VLOOKUP($B$7,$M$6:$T$8,2,0)&gt;0,VLOOKUP($B$7,$M$6:$T$8,2,0)," ")</f>
        <v>23</v>
      </c>
    </row>
    <row r="8" spans="1:22" ht="24" customHeight="1" thickBot="1" x14ac:dyDescent="0.35">
      <c r="A8" s="3"/>
      <c r="B8" s="68"/>
      <c r="C8" s="69"/>
      <c r="D8" s="69"/>
      <c r="E8" s="69"/>
      <c r="F8" s="69"/>
      <c r="G8" s="69"/>
      <c r="H8" s="69"/>
      <c r="I8" s="69"/>
      <c r="J8" s="69"/>
      <c r="K8" s="70"/>
      <c r="M8" s="23" t="s">
        <v>28</v>
      </c>
      <c r="N8" s="28">
        <v>5</v>
      </c>
      <c r="O8" s="28">
        <v>55</v>
      </c>
      <c r="P8" s="28" t="s">
        <v>24</v>
      </c>
      <c r="Q8" s="22" t="s">
        <v>29</v>
      </c>
      <c r="R8" s="30" t="s">
        <v>23</v>
      </c>
      <c r="S8" s="24" t="s">
        <v>22</v>
      </c>
      <c r="T8" s="23">
        <f>2/(23+74)</f>
        <v>2.0618556701030927E-2</v>
      </c>
      <c r="V8" s="53">
        <f>IF(VLOOKUP($B$7,$M$6:$T$8,3,0)&gt;0,VLOOKUP($B$7,$M$6:$T$8,3,0)," ")</f>
        <v>250</v>
      </c>
    </row>
    <row r="9" spans="1:22" ht="26.1" customHeight="1" thickBot="1" x14ac:dyDescent="0.35">
      <c r="A9" s="3"/>
      <c r="B9" s="71" t="s">
        <v>12</v>
      </c>
      <c r="C9" s="72"/>
      <c r="D9" s="72"/>
      <c r="E9" s="72"/>
      <c r="F9" s="72"/>
      <c r="G9" s="72"/>
      <c r="H9" s="72"/>
      <c r="I9" s="72"/>
      <c r="J9" s="72"/>
      <c r="K9" s="73"/>
    </row>
    <row r="10" spans="1:22" ht="30.6" customHeight="1" x14ac:dyDescent="0.3">
      <c r="A10" s="3"/>
      <c r="B10" s="74" t="s">
        <v>30</v>
      </c>
      <c r="C10" s="75"/>
      <c r="D10" s="75"/>
      <c r="E10" s="75"/>
      <c r="F10" s="75"/>
      <c r="G10" s="75"/>
      <c r="H10" s="75"/>
      <c r="I10" s="75"/>
      <c r="J10" s="75"/>
      <c r="K10" s="76"/>
    </row>
    <row r="11" spans="1:22" ht="17.100000000000001" customHeight="1" x14ac:dyDescent="0.3">
      <c r="A11" s="3"/>
      <c r="B11" s="56" t="s">
        <v>33</v>
      </c>
      <c r="C11" s="57"/>
      <c r="D11" s="57"/>
      <c r="E11" s="57"/>
      <c r="F11" s="57"/>
      <c r="G11" s="57"/>
      <c r="H11" s="57"/>
      <c r="I11" s="57"/>
      <c r="J11" s="57"/>
      <c r="K11" s="58"/>
      <c r="M11" s="47"/>
    </row>
    <row r="12" spans="1:22" ht="24.95" customHeight="1" x14ac:dyDescent="0.3">
      <c r="B12" s="77" t="str">
        <f>HYPERLINK(VLOOKUP(B7,M6:S8,7,0),VLOOKUP(B7,M6:S8,7,0))</f>
        <v>http://www.toxement.com.co/media/2826/euco-diamond-hard.pdf</v>
      </c>
      <c r="C12" s="78"/>
      <c r="D12" s="78"/>
      <c r="E12" s="78"/>
      <c r="F12" s="78"/>
      <c r="G12" s="78"/>
      <c r="H12" s="78"/>
      <c r="I12" s="78"/>
      <c r="J12" s="78"/>
      <c r="K12" s="79"/>
      <c r="L12" s="46"/>
      <c r="M12" s="47"/>
    </row>
    <row r="13" spans="1:22" ht="15.6" customHeight="1" x14ac:dyDescent="0.3">
      <c r="B13" s="56" t="s">
        <v>34</v>
      </c>
      <c r="C13" s="57"/>
      <c r="D13" s="57"/>
      <c r="E13" s="57"/>
      <c r="F13" s="57"/>
      <c r="G13" s="57"/>
      <c r="H13" s="57"/>
      <c r="I13" s="57"/>
      <c r="J13" s="57"/>
      <c r="K13" s="58"/>
      <c r="M13" s="47"/>
    </row>
    <row r="14" spans="1:22" ht="44.45" customHeight="1" thickBot="1" x14ac:dyDescent="0.35">
      <c r="B14" s="59" t="s">
        <v>36</v>
      </c>
      <c r="C14" s="60"/>
      <c r="D14" s="60"/>
      <c r="E14" s="60"/>
      <c r="F14" s="60"/>
      <c r="G14" s="60"/>
      <c r="H14" s="60"/>
      <c r="I14" s="60"/>
      <c r="J14" s="60"/>
      <c r="K14" s="61"/>
    </row>
    <row r="15" spans="1:22" ht="27.95" customHeight="1" thickBot="1" x14ac:dyDescent="0.35">
      <c r="B15" s="32" t="s">
        <v>35</v>
      </c>
      <c r="C15" s="33"/>
      <c r="D15" s="33"/>
      <c r="E15" s="33"/>
      <c r="F15" s="33"/>
      <c r="G15" s="33"/>
      <c r="H15" s="33"/>
      <c r="I15" s="33"/>
      <c r="J15" s="33"/>
      <c r="K15" s="34"/>
    </row>
    <row r="16" spans="1:22" x14ac:dyDescent="0.3">
      <c r="B16" s="48"/>
      <c r="C16" s="49"/>
      <c r="D16" s="49"/>
      <c r="E16" s="49"/>
      <c r="F16" s="49"/>
      <c r="G16" s="49"/>
      <c r="H16" s="49"/>
      <c r="I16" s="49"/>
      <c r="J16" s="50"/>
      <c r="K16" s="51"/>
    </row>
    <row r="17" spans="2:11" x14ac:dyDescent="0.3">
      <c r="B17" s="38"/>
      <c r="C17" s="16"/>
      <c r="D17" s="16"/>
      <c r="E17" s="16"/>
      <c r="F17" s="16"/>
      <c r="G17" s="16"/>
      <c r="H17" s="16"/>
      <c r="I17" s="16"/>
      <c r="J17" s="39"/>
      <c r="K17" s="40"/>
    </row>
    <row r="18" spans="2:11" x14ac:dyDescent="0.3">
      <c r="B18" s="38"/>
      <c r="C18" s="16"/>
      <c r="D18" s="16"/>
      <c r="E18" s="16"/>
      <c r="F18" s="16"/>
      <c r="G18" s="16"/>
      <c r="H18" s="16"/>
      <c r="I18" s="16"/>
      <c r="J18" s="39"/>
      <c r="K18" s="40"/>
    </row>
    <row r="19" spans="2:11" x14ac:dyDescent="0.3">
      <c r="B19" s="38"/>
      <c r="C19" s="16"/>
      <c r="D19" s="16"/>
      <c r="E19" s="16"/>
      <c r="F19" s="16"/>
      <c r="G19" s="16"/>
      <c r="H19" s="16"/>
      <c r="I19" s="16"/>
      <c r="J19" s="39"/>
      <c r="K19" s="40"/>
    </row>
    <row r="20" spans="2:11" ht="36" customHeight="1" x14ac:dyDescent="0.3">
      <c r="B20" s="38"/>
      <c r="C20" s="16"/>
      <c r="D20" s="16"/>
      <c r="E20" s="16"/>
      <c r="F20" s="16"/>
      <c r="G20" s="16"/>
      <c r="H20" s="16"/>
      <c r="I20" s="16"/>
      <c r="J20" s="39"/>
      <c r="K20" s="40"/>
    </row>
    <row r="21" spans="2:11" x14ac:dyDescent="0.3">
      <c r="B21" s="38"/>
      <c r="C21" s="16"/>
      <c r="D21" s="16"/>
      <c r="E21" s="16"/>
      <c r="F21" s="16"/>
      <c r="G21" s="16"/>
      <c r="H21" s="16"/>
      <c r="I21" s="16"/>
      <c r="J21" s="39"/>
      <c r="K21" s="40"/>
    </row>
    <row r="22" spans="2:11" ht="107.1" customHeight="1" thickBot="1" x14ac:dyDescent="0.35">
      <c r="B22" s="41"/>
      <c r="C22" s="31"/>
      <c r="D22" s="31"/>
      <c r="E22" s="31"/>
      <c r="F22" s="31"/>
      <c r="G22" s="31"/>
      <c r="H22" s="31"/>
      <c r="I22" s="31"/>
      <c r="J22" s="42"/>
      <c r="K22" s="43"/>
    </row>
    <row r="23" spans="2:11" x14ac:dyDescent="0.3"/>
    <row r="24" spans="2:11" hidden="1" x14ac:dyDescent="0.3"/>
    <row r="25" spans="2:11" hidden="1" x14ac:dyDescent="0.3"/>
    <row r="26" spans="2:11" ht="33.950000000000003" hidden="1" customHeight="1" x14ac:dyDescent="0.3"/>
    <row r="27" spans="2:11" hidden="1" x14ac:dyDescent="0.3"/>
    <row r="28" spans="2:11" ht="14.45" hidden="1" customHeight="1" x14ac:dyDescent="0.3"/>
    <row r="29" spans="2:11" hidden="1" x14ac:dyDescent="0.3"/>
    <row r="30" spans="2:11" ht="57" hidden="1" customHeight="1" x14ac:dyDescent="0.3"/>
    <row r="31" spans="2:11" hidden="1" x14ac:dyDescent="0.3"/>
    <row r="32" spans="2:11" hidden="1" x14ac:dyDescent="0.3"/>
    <row r="33" ht="27.95" hidden="1" customHeight="1" x14ac:dyDescent="0.3"/>
    <row r="34" ht="18.95" hidden="1" customHeight="1" x14ac:dyDescent="0.3"/>
    <row r="35" hidden="1" x14ac:dyDescent="0.3"/>
    <row r="36" ht="14.45" hidden="1" customHeight="1" x14ac:dyDescent="0.3"/>
    <row r="37" hidden="1" x14ac:dyDescent="0.3"/>
    <row r="38" ht="57" hidden="1" customHeight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t="14.45" hidden="1" customHeight="1" x14ac:dyDescent="0.3"/>
    <row r="45" hidden="1" x14ac:dyDescent="0.3"/>
    <row r="46" ht="57" hidden="1" customHeight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t="57" hidden="1" customHeight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t="57" hidden="1" customHeight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t="57" hidden="1" customHeight="1" x14ac:dyDescent="0.3"/>
  </sheetData>
  <sheetProtection sheet="1" objects="1" scenarios="1" selectLockedCells="1"/>
  <mergeCells count="27">
    <mergeCell ref="T3:T4"/>
    <mergeCell ref="G4:H4"/>
    <mergeCell ref="G5:H5"/>
    <mergeCell ref="S3:S4"/>
    <mergeCell ref="E6:F6"/>
    <mergeCell ref="I6:K6"/>
    <mergeCell ref="R3:R4"/>
    <mergeCell ref="G6:H6"/>
    <mergeCell ref="M3:M4"/>
    <mergeCell ref="N3:P3"/>
    <mergeCell ref="Q3:Q4"/>
    <mergeCell ref="B13:K13"/>
    <mergeCell ref="B14:K14"/>
    <mergeCell ref="B2:C2"/>
    <mergeCell ref="B3:J3"/>
    <mergeCell ref="B4:B5"/>
    <mergeCell ref="C4:C5"/>
    <mergeCell ref="D4:D5"/>
    <mergeCell ref="E4:F5"/>
    <mergeCell ref="I4:J5"/>
    <mergeCell ref="B6:C6"/>
    <mergeCell ref="K4:K5"/>
    <mergeCell ref="B8:K8"/>
    <mergeCell ref="B9:K9"/>
    <mergeCell ref="B10:K10"/>
    <mergeCell ref="B11:K11"/>
    <mergeCell ref="B12:K12"/>
  </mergeCells>
  <dataValidations count="2">
    <dataValidation type="list" allowBlank="1" showInputMessage="1" showErrorMessage="1" sqref="I7">
      <formula1>$V$7:$V$8</formula1>
    </dataValidation>
    <dataValidation type="list" allowBlank="1" showInputMessage="1" showErrorMessage="1" sqref="B7">
      <formula1>$M$6:$M$8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7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ENDURECEDORES LIQUIDOS</vt:lpstr>
      <vt:lpstr>'ENDURECEDORES LIQUIDOS'!Área_de_impresión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Heidy Lorena  Buitrago Bermudez</cp:lastModifiedBy>
  <cp:lastPrinted>2020-05-26T20:56:06Z</cp:lastPrinted>
  <dcterms:created xsi:type="dcterms:W3CDTF">2020-05-13T22:12:11Z</dcterms:created>
  <dcterms:modified xsi:type="dcterms:W3CDTF">2020-06-16T21:41:59Z</dcterms:modified>
</cp:coreProperties>
</file>