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workbookProtection workbookAlgorithmName="SHA-512" workbookHashValue="kSqNEZswyZivkv3hjNO3M3dNJiOClReNk4BTHQZdm3OJn7qXyaLoy4K7CbCXsxBjLEhBN9ZzeePH58Z6fuBMmg==" workbookSaltValue="iQgpunmpKis8TXKpmX7cTw==" workbookSpinCount="100000" lockStructure="1"/>
  <bookViews>
    <workbookView xWindow="-105" yWindow="-105" windowWidth="19425" windowHeight="10425"/>
  </bookViews>
  <sheets>
    <sheet name="MORTEROS LISTOS" sheetId="1" r:id="rId1"/>
  </sheets>
  <definedNames>
    <definedName name="_xlnm.Print_Area" localSheetId="0">'MORTEROS LISTOS'!$B$1:$J$22</definedName>
    <definedName name="LIMPIADORES">'MORTEROS LISTOS'!#REF!</definedName>
    <definedName name="MEJORADORES">'MORTEROS LISTOS'!#REF!</definedName>
    <definedName name="MORTEROS">'MORTEROS LISTOS'!$L$8:$U$10</definedName>
    <definedName name="RECUBRIMIENTOS">'MORTEROS LISTOS'!#REF!</definedName>
    <definedName name="REPELENTES">'MORTEROS LISTOS'!#REF!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J9" i="1" s="1"/>
  <c r="W9" i="1"/>
  <c r="W8" i="1"/>
  <c r="W10" i="1"/>
  <c r="W7" i="1" l="1"/>
  <c r="I9" i="1"/>
  <c r="G6" i="1" s="1"/>
  <c r="F9" i="1"/>
  <c r="D9" i="1"/>
  <c r="C9" i="1"/>
</calcChain>
</file>

<file path=xl/sharedStrings.xml><?xml version="1.0" encoding="utf-8"?>
<sst xmlns="http://schemas.openxmlformats.org/spreadsheetml/2006/main" count="46" uniqueCount="37">
  <si>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</si>
  <si>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</si>
  <si>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</si>
  <si>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</si>
  <si>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</si>
  <si>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</si>
  <si>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</si>
  <si>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</si>
  <si>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</si>
  <si>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DOSIFICACIÓN</t>
  </si>
  <si>
    <t>UND PRESENTACION</t>
  </si>
  <si>
    <t>EUCO LISTO</t>
  </si>
  <si>
    <t>EUCOTOP LEVEL</t>
  </si>
  <si>
    <t>LISTOC 210</t>
  </si>
  <si>
    <t>Mortero impermeable listo para usar</t>
  </si>
  <si>
    <t>ESPESOR MORTEROS</t>
  </si>
  <si>
    <t>m2</t>
  </si>
  <si>
    <t>18 kg/m2 por cm de espesor</t>
  </si>
  <si>
    <t>Digite el área a calcular</t>
  </si>
  <si>
    <t>HOJAS TECNICAS</t>
  </si>
  <si>
    <t>http://www.toxement.com.co/media/2744/eucolisto.pdf</t>
  </si>
  <si>
    <t>http://www.toxement.com.co/media/3710/eucotop-level.pdf</t>
  </si>
  <si>
    <t>http://www.toxement.com.co/media/2745/listoc-210.pdf</t>
  </si>
  <si>
    <t>ASESORIA TÉCNICA</t>
  </si>
  <si>
    <t>Seleccione de la lista desplegable  la referencia a calcular</t>
  </si>
  <si>
    <t>Seleccione de la lista desplegable  la presentación a requerir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</si>
  <si>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</si>
  <si>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</si>
  <si>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 nuestro correo atencioncliente@toxement.com.co</t>
  </si>
  <si>
    <t>Mortero para trabajos rápidos</t>
  </si>
  <si>
    <t>Material cementicio de baja permeabilidad para nivelación de pisos</t>
  </si>
  <si>
    <t>* Los rendimientos aquí consignados son consumos teóricos y promediados, sin embargo estos pueden presentar variaciones de acuerdo a la porosidad de la superficie y/o otras condiciones de la aplicación</t>
  </si>
  <si>
    <t>kg</t>
  </si>
  <si>
    <t>18,5 kg/m2 por cm de espesor</t>
  </si>
  <si>
    <t>19,5 kg/m2 por cm de espesor</t>
  </si>
  <si>
    <t>IMPORTANTE</t>
  </si>
  <si>
    <t>Digite el espesor estimado de la  aplicación (entre 1,0 cm y 4,0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</si>
</sst>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&quot;cm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1"/>
    </font>
    <font>
      <b/>
      <sz val="8"/>
      <color rgb="FFC00000"/>
      <name val="Century Gothic"/>
      <family val="2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658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theme="3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2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5" fillId="5" borderId="0" xfId="0" applyFont="1" applyFill="1" applyAlignment="1" applyProtection="1">
      <alignment vertical="top"/>
    </xf>
    <xf numFmtId="0" fontId="2" fillId="6" borderId="5" xfId="0" applyFont="1" applyFill="1" applyBorder="1" applyProtection="1"/>
    <xf numFmtId="0" fontId="5" fillId="4" borderId="5" xfId="0" applyFont="1" applyFill="1" applyBorder="1" applyAlignment="1" applyProtection="1">
      <alignment vertical="top"/>
    </xf>
    <xf numFmtId="0" fontId="2" fillId="6" borderId="5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/>
    <xf numFmtId="0" fontId="1" fillId="0" borderId="5" xfId="0" applyFont="1" applyBorder="1" applyAlignment="1" applyProtection="1"/>
    <xf numFmtId="0" fontId="1" fillId="0" borderId="5" xfId="0" applyFont="1" applyBorder="1" applyProtection="1"/>
    <xf numFmtId="0" fontId="2" fillId="3" borderId="4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horizontal="center" wrapText="1"/>
    </xf>
    <xf numFmtId="0" fontId="1" fillId="2" borderId="11" xfId="0" applyFont="1" applyFill="1" applyBorder="1" applyProtection="1"/>
    <xf numFmtId="2" fontId="1" fillId="2" borderId="7" xfId="0" applyNumberFormat="1" applyFont="1" applyFill="1" applyBorder="1" applyProtection="1"/>
    <xf numFmtId="2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Protection="1"/>
    <xf numFmtId="2" fontId="1" fillId="0" borderId="12" xfId="0" applyNumberFormat="1" applyFont="1" applyBorder="1" applyProtection="1"/>
    <xf numFmtId="0" fontId="1" fillId="0" borderId="15" xfId="0" applyFont="1" applyBorder="1" applyProtection="1"/>
    <xf numFmtId="0" fontId="1" fillId="0" borderId="16" xfId="0" applyFont="1" applyBorder="1" applyProtection="1"/>
    <xf numFmtId="2" fontId="1" fillId="0" borderId="17" xfId="0" applyNumberFormat="1" applyFont="1" applyBorder="1" applyProtection="1"/>
    <xf numFmtId="0" fontId="13" fillId="11" borderId="7" xfId="0" applyFont="1" applyFill="1" applyBorder="1" applyAlignment="1" applyProtection="1">
      <alignment horizontal="center" vertical="center" wrapText="1"/>
    </xf>
    <xf numFmtId="0" fontId="13" fillId="11" borderId="8" xfId="0" applyFont="1" applyFill="1" applyBorder="1" applyAlignment="1" applyProtection="1">
      <alignment horizontal="center" vertical="center" wrapText="1"/>
    </xf>
    <xf numFmtId="0" fontId="6" fillId="9" borderId="7" xfId="0" applyFont="1" applyFill="1" applyBorder="1" applyAlignment="1" applyProtection="1">
      <alignment horizontal="center" vertical="center"/>
      <protection locked="0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Protection="1"/>
    <xf numFmtId="0" fontId="7" fillId="10" borderId="3" xfId="0" applyFont="1" applyFill="1" applyBorder="1" applyAlignment="1" applyProtection="1">
      <alignment horizontal="left" vertical="center" wrapText="1"/>
      <protection locked="0"/>
    </xf>
    <xf numFmtId="164" fontId="16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 wrapText="1"/>
    </xf>
    <xf numFmtId="2" fontId="11" fillId="8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12" fillId="11" borderId="9" xfId="0" applyFont="1" applyFill="1" applyBorder="1" applyAlignment="1" applyProtection="1">
      <alignment horizontal="left" vertical="center" wrapText="1"/>
    </xf>
    <xf numFmtId="0" fontId="12" fillId="11" borderId="8" xfId="0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9" fillId="2" borderId="2" xfId="1" applyFill="1" applyBorder="1" applyAlignment="1" applyProtection="1">
      <alignment horizontal="left" vertical="top" wrapText="1"/>
      <protection locked="0" hidden="1"/>
    </xf>
    <xf numFmtId="0" fontId="9" fillId="2" borderId="0" xfId="1" applyFill="1" applyBorder="1" applyAlignment="1" applyProtection="1">
      <alignment horizontal="left" vertical="top" wrapText="1"/>
      <protection locked="0" hidden="1"/>
    </xf>
    <xf numFmtId="0" fontId="9" fillId="2" borderId="12" xfId="1" applyFill="1" applyBorder="1" applyAlignment="1" applyProtection="1">
      <alignment horizontal="left" vertical="top" wrapText="1"/>
      <protection locked="0" hidden="1"/>
    </xf>
    <xf numFmtId="0" fontId="12" fillId="11" borderId="18" xfId="0" applyFont="1" applyFill="1" applyBorder="1" applyAlignment="1" applyProtection="1">
      <alignment horizontal="left" vertical="center" wrapText="1"/>
    </xf>
    <xf numFmtId="0" fontId="14" fillId="11" borderId="9" xfId="0" applyFont="1" applyFill="1" applyBorder="1" applyAlignment="1" applyProtection="1">
      <alignment horizontal="left" vertical="center" wrapText="1"/>
    </xf>
    <xf numFmtId="0" fontId="14" fillId="11" borderId="8" xfId="0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76199</xdr:rowOff>
    </xdr:from>
    <xdr:to>
      <xdr:col>9</xdr:col>
      <xdr:colOff>1066800</xdr:colOff>
      <xdr:row>4</xdr:row>
      <xdr:rowOff>234366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76199"/>
          <a:ext cx="10899378" cy="2142542"/>
        </a:xfrm>
        <a:prstGeom prst="rect">
          <a:avLst/>
        </a:prstGeom>
      </xdr:spPr>
    </xdr:pic>
    <xdr:clientData/>
  </xdr:twoCellAnchor>
  <xdr:twoCellAnchor editAs="oneCell">
    <xdr:from>
      <xdr:col>1</xdr:col>
      <xdr:colOff>67735</xdr:colOff>
      <xdr:row>17</xdr:row>
      <xdr:rowOff>118533</xdr:rowOff>
    </xdr:from>
    <xdr:to>
      <xdr:col>9</xdr:col>
      <xdr:colOff>711201</xdr:colOff>
      <xdr:row>21</xdr:row>
      <xdr:rowOff>635000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68" y="5588000"/>
          <a:ext cx="10930466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showGridLines="0" showRowColHeaders="0" tabSelected="1" zoomScale="96" zoomScaleNormal="96" workbookViewId="0">
      <selection activeCell="B14" sqref="B14:J14"/>
    </sheetView>
  </sheetViews>
  <sheetFormatPr baseColWidth="10" defaultColWidth="0" defaultRowHeight="16.5" zeroHeight="1" x14ac:dyDescent="0.3"/>
  <cols>
    <col min="1" max="1" width="1" style="5" customWidth="1"/>
    <col min="2" max="2" width="20.7109375" style="5" customWidth="1"/>
    <col min="3" max="3" width="40.42578125" style="5" customWidth="1"/>
    <col min="4" max="4" width="28" style="5" customWidth="1"/>
    <col min="5" max="5" width="9.42578125" style="5" customWidth="1"/>
    <col min="6" max="6" width="12.42578125" style="5" customWidth="1"/>
    <col min="7" max="7" width="15.42578125" style="5" customWidth="1"/>
    <col min="8" max="8" width="11.85546875" style="5" customWidth="1"/>
    <col min="9" max="9" width="8.85546875" style="5" customWidth="1"/>
    <col min="10" max="10" width="16.5703125" style="18" customWidth="1"/>
    <col min="11" max="11" width="2.42578125" style="5" customWidth="1"/>
    <col min="12" max="17" width="9.42578125" style="3" hidden="1" customWidth="1"/>
    <col min="18" max="20" width="9.42578125" style="4" hidden="1" customWidth="1"/>
    <col min="21" max="21" width="9.42578125" style="3" hidden="1" customWidth="1"/>
    <col min="22" max="39" width="9.42578125" style="5" hidden="1" customWidth="1"/>
    <col min="40" max="16384" width="2.42578125" style="5" hidden="1"/>
  </cols>
  <sheetData>
    <row r="1" spans="1:26" ht="16.350000000000001" customHeight="1" x14ac:dyDescent="0.3">
      <c r="A1" s="1"/>
      <c r="B1" s="1"/>
      <c r="C1" s="38"/>
      <c r="D1" s="38"/>
      <c r="E1" s="38"/>
      <c r="F1" s="38"/>
      <c r="G1" s="38"/>
      <c r="H1" s="38"/>
      <c r="I1" s="38"/>
      <c r="J1" s="39"/>
      <c r="K1" s="2"/>
    </row>
    <row r="2" spans="1:26" ht="86.1" customHeight="1" x14ac:dyDescent="0.3">
      <c r="A2" s="6"/>
      <c r="B2" s="55"/>
      <c r="C2" s="56"/>
      <c r="D2" s="7"/>
      <c r="E2" s="7"/>
      <c r="F2" s="7"/>
      <c r="G2" s="7"/>
      <c r="H2" s="7"/>
      <c r="I2" s="7"/>
      <c r="J2" s="40"/>
      <c r="K2" s="7"/>
      <c r="M2" s="8"/>
      <c r="N2" s="9"/>
      <c r="O2" s="8"/>
      <c r="P2" s="8"/>
      <c r="Q2" s="8"/>
      <c r="V2" s="10"/>
      <c r="W2" s="10"/>
      <c r="X2" s="10"/>
      <c r="Y2" s="10"/>
    </row>
    <row r="3" spans="1:26" ht="29.1" customHeight="1" x14ac:dyDescent="0.3">
      <c r="A3" s="6"/>
      <c r="B3" s="55"/>
      <c r="C3" s="56"/>
      <c r="D3" s="56"/>
      <c r="E3" s="56"/>
      <c r="F3" s="56"/>
      <c r="G3" s="56"/>
      <c r="H3" s="56"/>
      <c r="I3" s="56"/>
      <c r="J3" s="57"/>
      <c r="K3" s="7"/>
      <c r="M3" s="8"/>
      <c r="N3" s="9"/>
      <c r="O3" s="8"/>
      <c r="P3" s="8"/>
      <c r="Q3" s="8"/>
      <c r="V3" s="10"/>
      <c r="W3" s="10"/>
      <c r="X3" s="10"/>
      <c r="Y3" s="10"/>
    </row>
    <row r="4" spans="1:26" ht="27" customHeight="1" x14ac:dyDescent="0.3">
      <c r="A4" s="6"/>
      <c r="B4" s="41"/>
      <c r="C4" s="19"/>
      <c r="D4" s="19"/>
      <c r="E4" s="19"/>
      <c r="F4" s="19"/>
      <c r="G4" s="19"/>
      <c r="H4" s="19"/>
      <c r="I4" s="19"/>
      <c r="J4" s="42"/>
      <c r="K4" s="7"/>
      <c r="M4" s="8"/>
      <c r="N4" s="9"/>
      <c r="O4" s="8"/>
      <c r="P4" s="8"/>
      <c r="Q4" s="8"/>
      <c r="V4" s="10"/>
      <c r="W4" s="10"/>
      <c r="X4" s="10"/>
      <c r="Y4" s="10"/>
    </row>
    <row r="5" spans="1:26" ht="26.1" customHeight="1" thickBot="1" x14ac:dyDescent="0.35">
      <c r="A5" s="6"/>
      <c r="B5" s="41"/>
      <c r="C5" s="19"/>
      <c r="D5" s="19"/>
      <c r="E5" s="19"/>
      <c r="F5" s="19"/>
      <c r="G5" s="19"/>
      <c r="H5" s="19"/>
      <c r="I5" s="19"/>
      <c r="J5" s="42"/>
      <c r="K5" s="11"/>
      <c r="L5" s="12"/>
      <c r="M5" s="13"/>
      <c r="N5" s="14"/>
      <c r="O5" s="13"/>
      <c r="P5" s="13"/>
      <c r="Q5" s="13"/>
      <c r="R5" s="15"/>
      <c r="S5" s="15"/>
      <c r="T5" s="15"/>
      <c r="U5" s="16"/>
      <c r="V5" s="10"/>
      <c r="W5" s="10"/>
      <c r="X5" s="10"/>
      <c r="Y5" s="10"/>
    </row>
    <row r="6" spans="1:26" ht="17.45" customHeight="1" thickBot="1" x14ac:dyDescent="0.35">
      <c r="A6" s="6"/>
      <c r="B6" s="59" t="s">
        <v>0</v>
      </c>
      <c r="C6" s="60" t="s">
        <v>1</v>
      </c>
      <c r="D6" s="60" t="s">
        <v>2</v>
      </c>
      <c r="E6" s="60" t="s">
        <v>3</v>
      </c>
      <c r="F6" s="60"/>
      <c r="G6" s="51" t="str">
        <f>+I9</f>
        <v>kg</v>
      </c>
      <c r="H6" s="60" t="s">
        <v>4</v>
      </c>
      <c r="I6" s="60"/>
      <c r="J6" s="61" t="s">
        <v>5</v>
      </c>
      <c r="K6" s="17"/>
      <c r="L6" s="33" t="s">
        <v>0</v>
      </c>
      <c r="M6" s="35" t="s">
        <v>7</v>
      </c>
      <c r="N6" s="35"/>
      <c r="O6" s="35"/>
      <c r="P6" s="35"/>
      <c r="Q6" s="35"/>
      <c r="R6" s="36" t="s">
        <v>1</v>
      </c>
      <c r="S6" s="36" t="s">
        <v>8</v>
      </c>
      <c r="T6" s="36" t="s">
        <v>2</v>
      </c>
      <c r="U6" s="33" t="s">
        <v>9</v>
      </c>
      <c r="V6" s="62" t="s">
        <v>19</v>
      </c>
      <c r="W6" s="10" t="s">
        <v>4</v>
      </c>
      <c r="X6" s="10"/>
      <c r="Y6" s="31" t="s">
        <v>15</v>
      </c>
    </row>
    <row r="7" spans="1:26" ht="13.5" customHeight="1" thickBot="1" x14ac:dyDescent="0.35">
      <c r="A7" s="6"/>
      <c r="B7" s="59"/>
      <c r="C7" s="60"/>
      <c r="D7" s="60"/>
      <c r="E7" s="60"/>
      <c r="F7" s="60"/>
      <c r="G7" s="51" t="s">
        <v>6</v>
      </c>
      <c r="H7" s="60"/>
      <c r="I7" s="60"/>
      <c r="J7" s="61"/>
      <c r="L7" s="34"/>
      <c r="M7" s="35">
        <v>1</v>
      </c>
      <c r="N7" s="35">
        <v>2</v>
      </c>
      <c r="O7" s="35">
        <v>3</v>
      </c>
      <c r="P7" s="35">
        <v>4</v>
      </c>
      <c r="Q7" s="35" t="s">
        <v>10</v>
      </c>
      <c r="R7" s="37"/>
      <c r="S7" s="37"/>
      <c r="T7" s="37"/>
      <c r="U7" s="34"/>
      <c r="V7" s="63"/>
      <c r="W7" s="20" t="str">
        <f>B9</f>
        <v>LISTOC 210</v>
      </c>
      <c r="Y7" s="32">
        <v>1</v>
      </c>
    </row>
    <row r="8" spans="1:26" ht="30.75" customHeight="1" thickBot="1" x14ac:dyDescent="0.35">
      <c r="A8" s="2"/>
      <c r="B8" s="67" t="s">
        <v>24</v>
      </c>
      <c r="C8" s="68"/>
      <c r="D8" s="46"/>
      <c r="E8" s="67" t="s">
        <v>18</v>
      </c>
      <c r="F8" s="68"/>
      <c r="G8" s="47"/>
      <c r="H8" s="67" t="s">
        <v>25</v>
      </c>
      <c r="I8" s="79"/>
      <c r="J8" s="68"/>
      <c r="L8" s="21" t="s">
        <v>11</v>
      </c>
      <c r="M8" s="3">
        <v>5</v>
      </c>
      <c r="N8" s="21">
        <v>10</v>
      </c>
      <c r="O8" s="21">
        <v>25</v>
      </c>
      <c r="P8" s="21"/>
      <c r="Q8" s="21" t="s">
        <v>32</v>
      </c>
      <c r="R8" s="23" t="s">
        <v>29</v>
      </c>
      <c r="S8" s="23" t="s">
        <v>16</v>
      </c>
      <c r="T8" s="23" t="s">
        <v>17</v>
      </c>
      <c r="U8" s="21">
        <v>18</v>
      </c>
      <c r="V8" s="21" t="s">
        <v>20</v>
      </c>
      <c r="W8" s="22">
        <f>IF(VLOOKUP($B$9,$L$8:$O$10,2,0)&gt;0,VLOOKUP($B$9,$L$8:$O$10,2,0)," ")</f>
        <v>30</v>
      </c>
      <c r="Y8" s="32">
        <v>2</v>
      </c>
      <c r="Z8" s="30"/>
    </row>
    <row r="9" spans="1:26" ht="68.25" customHeight="1" thickBot="1" x14ac:dyDescent="0.35">
      <c r="A9" s="2"/>
      <c r="B9" s="53" t="s">
        <v>13</v>
      </c>
      <c r="C9" s="50" t="str">
        <f>VLOOKUP(B9,MORTEROS,7,1)</f>
        <v>Mortero impermeable listo para usar</v>
      </c>
      <c r="D9" s="26" t="str">
        <f>VLOOKUP(B9,MORTEROS,9,1)</f>
        <v>19,5 kg/m2 por cm de espesor</v>
      </c>
      <c r="E9" s="48">
        <v>20</v>
      </c>
      <c r="F9" s="27" t="str">
        <f>VLOOKUP(B9,MORTEROS,8,1)</f>
        <v>m2</v>
      </c>
      <c r="G9" s="28">
        <f>ROUNDUP(E9*E10*VLOOKUP(B9,MORTEROS,10,0),1)</f>
        <v>390</v>
      </c>
      <c r="H9" s="49">
        <v>25</v>
      </c>
      <c r="I9" s="28" t="str">
        <f>VLOOKUP($B$9,MORTEROS,6,1)</f>
        <v>kg</v>
      </c>
      <c r="J9" s="29">
        <f>ROUNDUP(+G9/H9,0)</f>
        <v>16</v>
      </c>
      <c r="L9" s="21" t="s">
        <v>12</v>
      </c>
      <c r="M9" s="21">
        <v>30</v>
      </c>
      <c r="N9" s="21"/>
      <c r="O9" s="21"/>
      <c r="P9" s="21"/>
      <c r="Q9" s="21" t="s">
        <v>32</v>
      </c>
      <c r="R9" s="23" t="s">
        <v>30</v>
      </c>
      <c r="S9" s="23" t="s">
        <v>16</v>
      </c>
      <c r="T9" s="23" t="s">
        <v>33</v>
      </c>
      <c r="U9" s="21">
        <v>18.5</v>
      </c>
      <c r="V9" s="21" t="s">
        <v>21</v>
      </c>
      <c r="W9" s="22" t="str">
        <f>IF(VLOOKUP($B$9,$L$8:$O$10,3,0)&gt;0,VLOOKUP($B$9,$L$8:$O$10,3,0)," ")</f>
        <v xml:space="preserve"> </v>
      </c>
      <c r="Y9" s="32">
        <v>3</v>
      </c>
    </row>
    <row r="10" spans="1:26" ht="15" customHeight="1" thickBot="1" x14ac:dyDescent="0.35">
      <c r="A10" s="2"/>
      <c r="B10" s="41"/>
      <c r="C10" s="80" t="s">
        <v>36</v>
      </c>
      <c r="D10" s="81"/>
      <c r="E10" s="54">
        <v>1</v>
      </c>
      <c r="F10" s="19"/>
      <c r="G10" s="19"/>
      <c r="H10" s="19"/>
      <c r="I10" s="19"/>
      <c r="J10" s="42"/>
      <c r="L10" s="21" t="s">
        <v>13</v>
      </c>
      <c r="M10" s="21">
        <v>30</v>
      </c>
      <c r="N10" s="21"/>
      <c r="O10" s="21"/>
      <c r="P10" s="21"/>
      <c r="Q10" s="21" t="s">
        <v>32</v>
      </c>
      <c r="R10" s="23" t="s">
        <v>14</v>
      </c>
      <c r="S10" s="23" t="s">
        <v>16</v>
      </c>
      <c r="T10" s="23" t="s">
        <v>34</v>
      </c>
      <c r="U10" s="21">
        <v>19.5</v>
      </c>
      <c r="V10" s="21" t="s">
        <v>22</v>
      </c>
      <c r="W10" s="22" t="str">
        <f>IF(VLOOKUP($B$9,$L$8:$O$10,4,0)&gt;0,VLOOKUP($B$9,$L$8:$O$10,4,0)," ")</f>
        <v xml:space="preserve"> </v>
      </c>
      <c r="Y10" s="32">
        <v>4</v>
      </c>
    </row>
    <row r="11" spans="1:26" x14ac:dyDescent="0.3">
      <c r="A11" s="2"/>
      <c r="B11" s="69" t="s">
        <v>35</v>
      </c>
      <c r="C11" s="70"/>
      <c r="D11" s="70"/>
      <c r="E11" s="71"/>
      <c r="F11" s="71"/>
      <c r="G11" s="71"/>
      <c r="H11" s="71"/>
      <c r="I11" s="71"/>
      <c r="J11" s="72"/>
    </row>
    <row r="12" spans="1:26" ht="32.1" customHeight="1" x14ac:dyDescent="0.3">
      <c r="B12" s="64" t="s">
        <v>31</v>
      </c>
      <c r="C12" s="65"/>
      <c r="D12" s="65"/>
      <c r="E12" s="65"/>
      <c r="F12" s="65"/>
      <c r="G12" s="65"/>
      <c r="H12" s="65"/>
      <c r="I12" s="65"/>
      <c r="J12" s="66"/>
    </row>
    <row r="13" spans="1:26" ht="14.45" customHeight="1" x14ac:dyDescent="0.3">
      <c r="B13" s="73" t="s">
        <v>26</v>
      </c>
      <c r="C13" s="74"/>
      <c r="D13" s="74"/>
      <c r="E13" s="74"/>
      <c r="F13" s="74"/>
      <c r="G13" s="74"/>
      <c r="H13" s="74"/>
      <c r="I13" s="74"/>
      <c r="J13" s="75"/>
    </row>
    <row r="14" spans="1:26" x14ac:dyDescent="0.3">
      <c r="B14" s="76"/>
      <c r="C14" s="77"/>
      <c r="D14" s="77"/>
      <c r="E14" s="77"/>
      <c r="F14" s="77"/>
      <c r="G14" s="77"/>
      <c r="H14" s="77"/>
      <c r="I14" s="77"/>
      <c r="J14" s="78"/>
    </row>
    <row r="15" spans="1:26" x14ac:dyDescent="0.3">
      <c r="B15" s="73" t="s">
        <v>23</v>
      </c>
      <c r="C15" s="74"/>
      <c r="D15" s="74"/>
      <c r="E15" s="74"/>
      <c r="F15" s="74"/>
      <c r="G15" s="74"/>
      <c r="H15" s="74"/>
      <c r="I15" s="74"/>
      <c r="J15" s="75"/>
    </row>
    <row r="16" spans="1:26" ht="31.5" customHeight="1" x14ac:dyDescent="0.3">
      <c r="B16" s="64" t="s">
        <v>28</v>
      </c>
      <c r="C16" s="65"/>
      <c r="D16" s="65"/>
      <c r="E16" s="65"/>
      <c r="F16" s="65"/>
      <c r="G16" s="65"/>
      <c r="H16" s="65"/>
      <c r="I16" s="65"/>
      <c r="J16" s="66"/>
    </row>
    <row r="17" spans="2:36" ht="17.25" customHeight="1" thickBot="1" x14ac:dyDescent="0.35">
      <c r="B17" s="52" t="s">
        <v>27</v>
      </c>
      <c r="C17" s="44"/>
      <c r="D17" s="44"/>
      <c r="E17" s="44"/>
      <c r="F17" s="44"/>
      <c r="G17" s="44"/>
      <c r="H17" s="44"/>
      <c r="I17" s="44"/>
      <c r="J17" s="45"/>
    </row>
    <row r="18" spans="2:36" x14ac:dyDescent="0.3">
      <c r="B18" s="41"/>
      <c r="C18" s="19"/>
      <c r="D18" s="19"/>
      <c r="E18" s="19"/>
      <c r="F18" s="19"/>
      <c r="G18" s="19"/>
      <c r="H18" s="19"/>
      <c r="I18" s="19"/>
      <c r="J18" s="42"/>
    </row>
    <row r="19" spans="2:36" ht="36" customHeight="1" x14ac:dyDescent="0.3">
      <c r="B19" s="41"/>
      <c r="C19" s="19"/>
      <c r="D19" s="19"/>
      <c r="E19" s="19"/>
      <c r="F19" s="19"/>
      <c r="G19" s="19"/>
      <c r="H19" s="19"/>
      <c r="I19" s="19"/>
      <c r="J19" s="42"/>
      <c r="W19" s="58"/>
      <c r="X19" s="58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6" x14ac:dyDescent="0.3">
      <c r="B20" s="41"/>
      <c r="C20" s="19"/>
      <c r="D20" s="19"/>
      <c r="E20" s="19"/>
      <c r="F20" s="19"/>
      <c r="G20" s="19"/>
      <c r="H20" s="19"/>
      <c r="I20" s="19"/>
      <c r="J20" s="42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6" ht="33" customHeight="1" x14ac:dyDescent="0.3">
      <c r="B21" s="41"/>
      <c r="C21" s="19"/>
      <c r="D21" s="19"/>
      <c r="E21" s="19"/>
      <c r="F21" s="19"/>
      <c r="G21" s="19"/>
      <c r="H21" s="19"/>
      <c r="I21" s="19"/>
      <c r="J21" s="42"/>
      <c r="Y21" s="24"/>
      <c r="Z21" s="8"/>
      <c r="AA21" s="8"/>
      <c r="AB21" s="8"/>
      <c r="AC21" s="8"/>
      <c r="AD21" s="8"/>
      <c r="AE21" s="8"/>
      <c r="AF21" s="25"/>
      <c r="AG21" s="25"/>
      <c r="AH21" s="25"/>
      <c r="AI21" s="8"/>
      <c r="AJ21" s="24"/>
    </row>
    <row r="22" spans="2:36" ht="57" customHeight="1" thickBot="1" x14ac:dyDescent="0.35">
      <c r="B22" s="43"/>
      <c r="C22" s="44"/>
      <c r="D22" s="44"/>
      <c r="E22" s="44"/>
      <c r="F22" s="44"/>
      <c r="G22" s="44"/>
      <c r="H22" s="44"/>
      <c r="I22" s="44"/>
      <c r="J22" s="45"/>
      <c r="Y22" s="24"/>
      <c r="Z22" s="8"/>
      <c r="AA22" s="8"/>
      <c r="AB22" s="8"/>
      <c r="AC22" s="8"/>
      <c r="AD22" s="8"/>
      <c r="AE22" s="8"/>
      <c r="AF22" s="25"/>
      <c r="AG22" s="25"/>
      <c r="AH22" s="25"/>
      <c r="AI22" s="8"/>
      <c r="AJ22" s="24"/>
    </row>
    <row r="23" spans="2:36" ht="10.5" customHeight="1" x14ac:dyDescent="0.3"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2:36" hidden="1" x14ac:dyDescent="0.3"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6" hidden="1" x14ac:dyDescent="0.3"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6" ht="15.95" hidden="1" customHeight="1" x14ac:dyDescent="0.3"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2:36" hidden="1" x14ac:dyDescent="0.3"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2:36" ht="30.95" hidden="1" customHeight="1" x14ac:dyDescent="0.3"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2:36" hidden="1" x14ac:dyDescent="0.3"/>
    <row r="30" spans="2:36" ht="57" hidden="1" customHeight="1" x14ac:dyDescent="0.3">
      <c r="W30" s="58"/>
      <c r="X30" s="58"/>
    </row>
    <row r="31" spans="2:36" hidden="1" x14ac:dyDescent="0.3"/>
    <row r="32" spans="2:36" hidden="1" x14ac:dyDescent="0.3"/>
    <row r="33" spans="24:24" ht="27.95" hidden="1" customHeight="1" x14ac:dyDescent="0.3">
      <c r="X33" s="18"/>
    </row>
    <row r="34" spans="24:24" ht="35.1" hidden="1" customHeight="1" x14ac:dyDescent="0.3">
      <c r="X34" s="18"/>
    </row>
    <row r="35" spans="24:24" hidden="1" x14ac:dyDescent="0.3">
      <c r="X35" s="18"/>
    </row>
    <row r="36" spans="24:24" ht="15.95" hidden="1" customHeight="1" x14ac:dyDescent="0.3"/>
    <row r="37" spans="24:24" hidden="1" x14ac:dyDescent="0.3"/>
    <row r="38" spans="24:24" ht="57" hidden="1" customHeight="1" x14ac:dyDescent="0.3"/>
    <row r="39" spans="24:24" hidden="1" x14ac:dyDescent="0.3"/>
    <row r="40" spans="24:24" ht="39.950000000000003" hidden="1" customHeight="1" x14ac:dyDescent="0.3"/>
    <row r="41" spans="24:24" hidden="1" x14ac:dyDescent="0.3"/>
    <row r="42" spans="24:24" hidden="1" x14ac:dyDescent="0.3"/>
    <row r="43" spans="24:24" hidden="1" x14ac:dyDescent="0.3"/>
    <row r="44" spans="24:24" ht="15.95" hidden="1" customHeight="1" x14ac:dyDescent="0.3"/>
    <row r="45" spans="24:24" hidden="1" x14ac:dyDescent="0.3"/>
    <row r="46" spans="24:24" ht="57" hidden="1" customHeight="1" x14ac:dyDescent="0.3"/>
    <row r="47" spans="24:24" hidden="1" x14ac:dyDescent="0.3"/>
    <row r="48" spans="24:24" ht="39.950000000000003" hidden="1" customHeight="1" x14ac:dyDescent="0.3"/>
    <row r="49" hidden="1" x14ac:dyDescent="0.3"/>
    <row r="50" hidden="1" x14ac:dyDescent="0.3"/>
    <row r="51" hidden="1" x14ac:dyDescent="0.3"/>
    <row r="52" ht="15.95" hidden="1" customHeight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t="15.95" hidden="1" customHeight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t="15.95" hidden="1" customHeight="1" x14ac:dyDescent="0.3"/>
    <row r="69" hidden="1" x14ac:dyDescent="0.3"/>
    <row r="70" ht="57" hidden="1" customHeight="1" x14ac:dyDescent="0.3"/>
    <row r="71" hidden="1" x14ac:dyDescent="0.3"/>
  </sheetData>
  <sheetProtection sheet="1" objects="1" scenarios="1" selectLockedCells="1"/>
  <mergeCells count="21">
    <mergeCell ref="B14:J14"/>
    <mergeCell ref="B15:J15"/>
    <mergeCell ref="B16:J16"/>
    <mergeCell ref="H8:J8"/>
    <mergeCell ref="C10:D10"/>
    <mergeCell ref="B2:C2"/>
    <mergeCell ref="B3:J3"/>
    <mergeCell ref="W30:X30"/>
    <mergeCell ref="B6:B7"/>
    <mergeCell ref="C6:C7"/>
    <mergeCell ref="D6:D7"/>
    <mergeCell ref="E6:F7"/>
    <mergeCell ref="H6:I7"/>
    <mergeCell ref="J6:J7"/>
    <mergeCell ref="W19:X19"/>
    <mergeCell ref="V6:V7"/>
    <mergeCell ref="B12:J12"/>
    <mergeCell ref="E8:F8"/>
    <mergeCell ref="B8:C8"/>
    <mergeCell ref="B11:J11"/>
    <mergeCell ref="B13:J13"/>
  </mergeCells>
  <dataValidations count="3">
    <dataValidation type="list" allowBlank="1" showInputMessage="1" showErrorMessage="1" sqref="B9">
      <formula1>$L$8:$L$10</formula1>
    </dataValidation>
    <dataValidation type="list" allowBlank="1" showInputMessage="1" showErrorMessage="1" sqref="H9">
      <formula1>$W$8:$W$10</formula1>
    </dataValidation>
    <dataValidation type="decimal" allowBlank="1" showInputMessage="1" showErrorMessage="1" error="El espesor debe estar entre el rango de 1,0 cm y 4,0 cm." sqref="E10">
      <formula1>Y7</formula1>
      <formula2>Y10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MORTEROS LISTOS</vt:lpstr>
      <vt:lpstr>'MORTEROS LISTOS'!Área_de_impresión</vt:lpstr>
      <vt:lpstr>MORTEROS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2020-03-30T19:29:38Z</cp:lastPrinted>
  <dcterms:created xsi:type="dcterms:W3CDTF">2020-02-19T16:39:57Z</dcterms:created>
  <dcterms:modified xsi:type="dcterms:W3CDTF">2020-05-17T01:45:21Z</dcterms:modified>
</cp:coreProperties>
</file>